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" sheetId="2" r:id="rId2"/>
    <sheet name="02 - Pomocné stavební prá..." sheetId="3" r:id="rId3"/>
    <sheet name="03 - VRN - Vedlejší rozp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Silnoproud'!$C$86:$K$198</definedName>
    <definedName name="_xlnm.Print_Area" localSheetId="1">'01 - Silnoproud'!$C$4:$J$39,'01 - Silnoproud'!$C$45:$J$68,'01 - Silnoproud'!$C$74:$K$198</definedName>
    <definedName name="_xlnm.Print_Titles" localSheetId="1">'01 - Silnoproud'!$86:$86</definedName>
    <definedName name="_xlnm._FilterDatabase" localSheetId="2" hidden="1">'02 - Pomocné stavební prá...'!$C$82:$K$105</definedName>
    <definedName name="_xlnm.Print_Area" localSheetId="2">'02 - Pomocné stavební prá...'!$C$4:$J$39,'02 - Pomocné stavební prá...'!$C$45:$J$64,'02 - Pomocné stavební prá...'!$C$70:$K$105</definedName>
    <definedName name="_xlnm.Print_Titles" localSheetId="2">'02 - Pomocné stavební prá...'!$82:$82</definedName>
    <definedName name="_xlnm._FilterDatabase" localSheetId="3" hidden="1">'03 - VRN - Vedlejší rozpo...'!$C$83:$K$98</definedName>
    <definedName name="_xlnm.Print_Area" localSheetId="3">'03 - VRN - Vedlejší rozpo...'!$C$4:$J$39,'03 - VRN - Vedlejší rozpo...'!$C$45:$J$65,'03 - VRN - Vedlejší rozpo...'!$C$71:$K$98</definedName>
    <definedName name="_xlnm.Print_Titles" localSheetId="3">'03 - VRN - Vedlejší rozpo...'!$83:$83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7"/>
  <c r="BH97"/>
  <c r="BG97"/>
  <c r="BE97"/>
  <c r="T97"/>
  <c r="T96"/>
  <c r="R97"/>
  <c r="R96"/>
  <c r="P97"/>
  <c r="P96"/>
  <c r="BI94"/>
  <c r="BH94"/>
  <c r="BG94"/>
  <c r="BE94"/>
  <c r="T94"/>
  <c r="T93"/>
  <c r="R94"/>
  <c r="R93"/>
  <c r="P94"/>
  <c r="P93"/>
  <c r="BI91"/>
  <c r="BH91"/>
  <c r="BG91"/>
  <c r="BE91"/>
  <c r="T91"/>
  <c r="T90"/>
  <c r="R91"/>
  <c r="R90"/>
  <c r="P91"/>
  <c r="P90"/>
  <c r="BI89"/>
  <c r="BH89"/>
  <c r="BG89"/>
  <c r="BE89"/>
  <c r="T89"/>
  <c r="T88"/>
  <c r="R89"/>
  <c r="R88"/>
  <c r="P89"/>
  <c r="P88"/>
  <c r="BI86"/>
  <c r="BH86"/>
  <c r="BG86"/>
  <c r="BE86"/>
  <c r="T86"/>
  <c r="T85"/>
  <c r="T84"/>
  <c r="R86"/>
  <c r="R85"/>
  <c r="R84"/>
  <c r="P86"/>
  <c r="P85"/>
  <c r="P84"/>
  <c i="1" r="AU57"/>
  <c i="4" r="J80"/>
  <c r="F78"/>
  <c r="E76"/>
  <c r="J54"/>
  <c r="F52"/>
  <c r="E50"/>
  <c r="J24"/>
  <c r="E24"/>
  <c r="J81"/>
  <c r="J23"/>
  <c r="J18"/>
  <c r="E18"/>
  <c r="F81"/>
  <c r="J17"/>
  <c r="J15"/>
  <c r="E15"/>
  <c r="F54"/>
  <c r="J14"/>
  <c r="J12"/>
  <c r="J78"/>
  <c r="E7"/>
  <c r="E48"/>
  <c i="3" r="J37"/>
  <c r="J36"/>
  <c i="1" r="AY56"/>
  <c i="3" r="J35"/>
  <c i="1" r="AX56"/>
  <c i="3"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T96"/>
  <c r="R97"/>
  <c r="R96"/>
  <c r="P97"/>
  <c r="P96"/>
  <c r="BI94"/>
  <c r="BH94"/>
  <c r="BG94"/>
  <c r="BE94"/>
  <c r="T94"/>
  <c r="T93"/>
  <c r="R94"/>
  <c r="R93"/>
  <c r="P94"/>
  <c r="P93"/>
  <c r="BI91"/>
  <c r="BH91"/>
  <c r="BG91"/>
  <c r="BE91"/>
  <c r="T91"/>
  <c r="R91"/>
  <c r="P91"/>
  <c r="BI89"/>
  <c r="BH89"/>
  <c r="BG89"/>
  <c r="BE89"/>
  <c r="T89"/>
  <c r="R89"/>
  <c r="P89"/>
  <c r="BI87"/>
  <c r="BH87"/>
  <c r="BG87"/>
  <c r="BE87"/>
  <c r="T87"/>
  <c r="R87"/>
  <c r="P87"/>
  <c r="BI85"/>
  <c r="BH85"/>
  <c r="BG85"/>
  <c r="BE85"/>
  <c r="T85"/>
  <c r="R85"/>
  <c r="P85"/>
  <c r="J79"/>
  <c r="F77"/>
  <c r="E75"/>
  <c r="J54"/>
  <c r="F52"/>
  <c r="E50"/>
  <c r="J24"/>
  <c r="E24"/>
  <c r="J55"/>
  <c r="J23"/>
  <c r="J18"/>
  <c r="E18"/>
  <c r="F80"/>
  <c r="J17"/>
  <c r="J15"/>
  <c r="E15"/>
  <c r="F79"/>
  <c r="J14"/>
  <c r="J12"/>
  <c r="J77"/>
  <c r="E7"/>
  <c r="E73"/>
  <c i="2" r="J37"/>
  <c r="J36"/>
  <c i="1" r="AY55"/>
  <c i="2" r="J35"/>
  <c i="1" r="AX55"/>
  <c i="2" r="BI197"/>
  <c r="BH197"/>
  <c r="BG197"/>
  <c r="BE197"/>
  <c r="T197"/>
  <c r="T196"/>
  <c r="R197"/>
  <c r="R196"/>
  <c r="P197"/>
  <c r="P196"/>
  <c r="BI194"/>
  <c r="BH194"/>
  <c r="BG194"/>
  <c r="BE194"/>
  <c r="T194"/>
  <c r="T193"/>
  <c r="R194"/>
  <c r="R193"/>
  <c r="P194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8"/>
  <c r="BH98"/>
  <c r="BG98"/>
  <c r="BE98"/>
  <c r="T98"/>
  <c r="R98"/>
  <c r="P98"/>
  <c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2"/>
  <c r="BH92"/>
  <c r="BG92"/>
  <c r="BE92"/>
  <c r="T92"/>
  <c r="R92"/>
  <c r="P92"/>
  <c r="BI91"/>
  <c r="BH91"/>
  <c r="BG91"/>
  <c r="BE91"/>
  <c r="T91"/>
  <c r="R91"/>
  <c r="P91"/>
  <c r="BI89"/>
  <c r="BH89"/>
  <c r="BG89"/>
  <c r="BE89"/>
  <c r="T89"/>
  <c r="R89"/>
  <c r="P89"/>
  <c r="J83"/>
  <c r="F81"/>
  <c r="E79"/>
  <c r="J54"/>
  <c r="F52"/>
  <c r="E50"/>
  <c r="J24"/>
  <c r="E24"/>
  <c r="J84"/>
  <c r="J23"/>
  <c r="J18"/>
  <c r="E18"/>
  <c r="F55"/>
  <c r="J17"/>
  <c r="J15"/>
  <c r="E15"/>
  <c r="F54"/>
  <c r="J14"/>
  <c r="J12"/>
  <c r="J52"/>
  <c r="E7"/>
  <c r="E77"/>
  <c i="1" r="L50"/>
  <c r="AM50"/>
  <c r="AM49"/>
  <c r="L49"/>
  <c r="AM47"/>
  <c r="L47"/>
  <c r="L45"/>
  <c r="L44"/>
  <c i="2" r="BK95"/>
  <c r="J89"/>
  <c r="BK118"/>
  <c r="BK141"/>
  <c i="3" r="J97"/>
  <c i="2" r="J171"/>
  <c r="J174"/>
  <c r="J135"/>
  <c r="J136"/>
  <c r="J97"/>
  <c r="BK177"/>
  <c r="J148"/>
  <c r="J154"/>
  <c r="BK150"/>
  <c r="BK120"/>
  <c i="4" r="BK89"/>
  <c i="2" r="J159"/>
  <c r="J185"/>
  <c r="J112"/>
  <c r="J128"/>
  <c i="3" r="J100"/>
  <c i="4" r="BK86"/>
  <c i="2" r="BK157"/>
  <c r="BK163"/>
  <c r="J94"/>
  <c r="BK135"/>
  <c i="3" r="J85"/>
  <c i="2" r="J197"/>
  <c r="J166"/>
  <c r="BK112"/>
  <c r="J122"/>
  <c r="BK138"/>
  <c i="3" r="J91"/>
  <c i="2" r="J178"/>
  <c r="BK115"/>
  <c r="J187"/>
  <c r="BK130"/>
  <c r="BK181"/>
  <c r="BK104"/>
  <c r="BK131"/>
  <c i="3" r="J89"/>
  <c i="2" r="J169"/>
  <c r="BK185"/>
  <c r="J121"/>
  <c r="J108"/>
  <c r="BK89"/>
  <c i="3" r="BK104"/>
  <c i="4" r="J86"/>
  <c i="2" r="BK117"/>
  <c r="J144"/>
  <c r="J131"/>
  <c r="J124"/>
  <c i="3" r="BK91"/>
  <c i="2" r="BK197"/>
  <c r="J120"/>
  <c r="BK113"/>
  <c r="J110"/>
  <c r="J101"/>
  <c i="3" r="J104"/>
  <c i="2" r="J127"/>
  <c r="BK108"/>
  <c r="J162"/>
  <c r="J115"/>
  <c r="J117"/>
  <c i="3" r="BK97"/>
  <c i="2" r="J163"/>
  <c r="J138"/>
  <c r="BK166"/>
  <c r="J116"/>
  <c r="BK94"/>
  <c i="3" r="BK94"/>
  <c i="2" r="BK110"/>
  <c r="BK133"/>
  <c r="BK171"/>
  <c r="J142"/>
  <c r="J130"/>
  <c r="BK98"/>
  <c r="J168"/>
  <c r="BK153"/>
  <c r="BK175"/>
  <c r="BK100"/>
  <c r="BK151"/>
  <c r="BK111"/>
  <c r="J177"/>
  <c r="J153"/>
  <c r="J141"/>
  <c r="J91"/>
  <c r="J180"/>
  <c r="J152"/>
  <c r="BK172"/>
  <c r="BK159"/>
  <c r="BK101"/>
  <c i="4" r="J94"/>
  <c i="2" r="J155"/>
  <c r="BK92"/>
  <c r="BK152"/>
  <c r="BK162"/>
  <c r="J113"/>
  <c i="3" r="J87"/>
  <c i="2" r="BK160"/>
  <c r="BK178"/>
  <c r="BK124"/>
  <c i="3" r="BK102"/>
  <c r="BK100"/>
  <c i="2" r="J189"/>
  <c r="J103"/>
  <c r="BK148"/>
  <c r="BK139"/>
  <c r="J106"/>
  <c i="4" r="BK97"/>
  <c i="2" r="J181"/>
  <c r="BK183"/>
  <c r="BK125"/>
  <c r="J125"/>
  <c i="3" r="BK85"/>
  <c i="2" r="BK187"/>
  <c r="BK180"/>
  <c r="J98"/>
  <c r="BK194"/>
  <c i="3" r="BK89"/>
  <c i="2" r="BK189"/>
  <c i="4" r="J97"/>
  <c i="2" r="BK191"/>
  <c r="BK106"/>
  <c r="BK165"/>
  <c r="BK97"/>
  <c r="BK146"/>
  <c r="J146"/>
  <c r="J194"/>
  <c r="BK116"/>
  <c r="J157"/>
  <c r="J92"/>
  <c r="J95"/>
  <c r="J165"/>
  <c i="1" r="AS54"/>
  <c i="2" r="BK155"/>
  <c i="4" r="BK91"/>
  <c i="2" r="BK174"/>
  <c r="BK154"/>
  <c r="BK136"/>
  <c r="J150"/>
  <c r="J133"/>
  <c i="4" r="J91"/>
  <c i="2" r="BK142"/>
  <c r="BK91"/>
  <c r="J151"/>
  <c r="J118"/>
  <c r="J160"/>
  <c r="BK122"/>
  <c i="3" r="J94"/>
  <c i="2" r="J191"/>
  <c r="BK121"/>
  <c r="J139"/>
  <c r="J183"/>
  <c r="BK103"/>
  <c i="3" r="J102"/>
  <c i="2" r="J175"/>
  <c r="J104"/>
  <c r="BK127"/>
  <c r="BK168"/>
  <c r="J100"/>
  <c i="3" r="BK87"/>
  <c i="4" r="J89"/>
  <c i="2" r="J172"/>
  <c r="BK128"/>
  <c r="BK169"/>
  <c r="BK144"/>
  <c r="J111"/>
  <c i="4" r="BK94"/>
  <c i="2" l="1" r="R88"/>
  <c r="P107"/>
  <c r="R132"/>
  <c r="BK145"/>
  <c r="J145"/>
  <c r="J63"/>
  <c r="P156"/>
  <c r="R184"/>
  <c r="T88"/>
  <c r="BK107"/>
  <c r="J107"/>
  <c r="J61"/>
  <c r="BK132"/>
  <c r="J132"/>
  <c r="J62"/>
  <c r="P145"/>
  <c r="BK156"/>
  <c r="J156"/>
  <c r="J64"/>
  <c r="T184"/>
  <c i="3" r="R84"/>
  <c r="P99"/>
  <c i="2" r="BK88"/>
  <c r="J88"/>
  <c r="J60"/>
  <c r="R107"/>
  <c r="P132"/>
  <c r="T145"/>
  <c r="T156"/>
  <c r="P184"/>
  <c i="3" r="T84"/>
  <c r="R99"/>
  <c i="2" r="P88"/>
  <c r="P87"/>
  <c i="1" r="AU55"/>
  <c i="2" r="T107"/>
  <c r="T132"/>
  <c r="R145"/>
  <c r="R156"/>
  <c r="BK184"/>
  <c r="J184"/>
  <c r="J65"/>
  <c i="3" r="P84"/>
  <c r="P83"/>
  <c i="1" r="AU56"/>
  <c i="3" r="BK84"/>
  <c r="J84"/>
  <c r="J60"/>
  <c r="BK99"/>
  <c r="J99"/>
  <c r="J63"/>
  <c r="T99"/>
  <c i="2" r="BK193"/>
  <c r="J193"/>
  <c r="J66"/>
  <c r="BK196"/>
  <c r="J196"/>
  <c r="J67"/>
  <c i="3" r="BK96"/>
  <c r="J96"/>
  <c r="J62"/>
  <c i="4" r="BK85"/>
  <c r="J85"/>
  <c r="J60"/>
  <c r="BK93"/>
  <c r="J93"/>
  <c r="J63"/>
  <c r="BK88"/>
  <c r="J88"/>
  <c r="J61"/>
  <c r="BK96"/>
  <c r="J96"/>
  <c r="J64"/>
  <c i="3" r="BK93"/>
  <c r="J93"/>
  <c r="J61"/>
  <c i="4" r="BK90"/>
  <c r="J90"/>
  <c r="J62"/>
  <c r="J52"/>
  <c r="F80"/>
  <c r="BF97"/>
  <c r="F55"/>
  <c r="BF91"/>
  <c r="BF89"/>
  <c r="BF94"/>
  <c r="J55"/>
  <c r="E74"/>
  <c r="BF86"/>
  <c i="3" r="J52"/>
  <c r="J80"/>
  <c r="BF102"/>
  <c r="E48"/>
  <c r="F54"/>
  <c r="BF104"/>
  <c r="F55"/>
  <c r="BF89"/>
  <c r="BF91"/>
  <c r="BF94"/>
  <c r="BF100"/>
  <c r="BF87"/>
  <c r="BF85"/>
  <c r="BF97"/>
  <c i="2" r="E48"/>
  <c r="J55"/>
  <c r="F84"/>
  <c r="BF94"/>
  <c r="BF97"/>
  <c r="BF100"/>
  <c r="BF104"/>
  <c r="BF112"/>
  <c r="BF121"/>
  <c r="BF130"/>
  <c r="BF131"/>
  <c r="BF133"/>
  <c r="J81"/>
  <c r="BF92"/>
  <c r="BF128"/>
  <c r="BF135"/>
  <c r="BF138"/>
  <c r="BF148"/>
  <c r="BF157"/>
  <c r="BF159"/>
  <c r="BF160"/>
  <c r="BF183"/>
  <c r="BF191"/>
  <c r="BF91"/>
  <c r="BF95"/>
  <c r="BF98"/>
  <c r="BF103"/>
  <c r="BF110"/>
  <c r="BF111"/>
  <c r="BF117"/>
  <c r="BF122"/>
  <c r="BF124"/>
  <c r="BF127"/>
  <c r="BF136"/>
  <c r="BF139"/>
  <c r="BF142"/>
  <c r="BF146"/>
  <c r="BF151"/>
  <c r="BF152"/>
  <c r="BF155"/>
  <c r="BF172"/>
  <c r="BF178"/>
  <c r="BF180"/>
  <c r="BF197"/>
  <c r="BF181"/>
  <c r="F83"/>
  <c r="BF101"/>
  <c r="BF106"/>
  <c r="BF115"/>
  <c r="BF144"/>
  <c r="BF150"/>
  <c r="BF154"/>
  <c r="BF185"/>
  <c r="BF89"/>
  <c r="BF108"/>
  <c r="BF113"/>
  <c r="BF116"/>
  <c r="BF118"/>
  <c r="BF120"/>
  <c r="BF125"/>
  <c r="BF141"/>
  <c r="BF153"/>
  <c r="BF162"/>
  <c r="BF163"/>
  <c r="BF165"/>
  <c r="BF166"/>
  <c r="BF168"/>
  <c r="BF169"/>
  <c r="BF171"/>
  <c r="BF174"/>
  <c r="BF175"/>
  <c r="BF177"/>
  <c r="BF187"/>
  <c r="BF189"/>
  <c r="BF194"/>
  <c i="3" r="F36"/>
  <c i="1" r="BC56"/>
  <c i="2" r="F33"/>
  <c i="1" r="AZ55"/>
  <c i="4" r="F37"/>
  <c i="1" r="BD57"/>
  <c i="4" r="J33"/>
  <c i="1" r="AV57"/>
  <c i="4" r="F36"/>
  <c i="1" r="BC57"/>
  <c i="4" r="F35"/>
  <c i="1" r="BB57"/>
  <c i="2" r="F35"/>
  <c i="1" r="BB55"/>
  <c i="3" r="F33"/>
  <c i="1" r="AZ56"/>
  <c i="4" r="F33"/>
  <c i="1" r="AZ57"/>
  <c i="2" r="J33"/>
  <c i="1" r="AV55"/>
  <c i="2" r="F37"/>
  <c i="1" r="BD55"/>
  <c i="3" r="F37"/>
  <c i="1" r="BD56"/>
  <c i="3" r="F35"/>
  <c i="1" r="BB56"/>
  <c i="3" r="J33"/>
  <c i="1" r="AV56"/>
  <c i="2" r="F36"/>
  <c i="1" r="BC55"/>
  <c i="3" l="1" r="T83"/>
  <c i="2" r="T87"/>
  <c i="3" r="R83"/>
  <c i="2" r="R87"/>
  <c i="3" r="BK83"/>
  <c r="J83"/>
  <c r="J59"/>
  <c i="4" r="BK84"/>
  <c r="J84"/>
  <c r="J59"/>
  <c i="2" r="BK87"/>
  <c r="J87"/>
  <c r="J59"/>
  <c i="1" r="BC54"/>
  <c r="W32"/>
  <c i="3" r="F34"/>
  <c i="1" r="BA56"/>
  <c r="AU54"/>
  <c i="4" r="J34"/>
  <c i="1" r="AW57"/>
  <c r="AT57"/>
  <c r="BD54"/>
  <c r="W33"/>
  <c i="2" r="F34"/>
  <c i="1" r="BA55"/>
  <c r="AZ54"/>
  <c r="W29"/>
  <c i="4" r="F34"/>
  <c i="1" r="BA57"/>
  <c i="2" r="J34"/>
  <c i="1" r="AW55"/>
  <c r="AT55"/>
  <c i="3" r="J34"/>
  <c i="1" r="AW56"/>
  <c r="AT56"/>
  <c r="BB54"/>
  <c r="W31"/>
  <c i="4" l="1" r="J30"/>
  <c i="1" r="AG57"/>
  <c r="AY54"/>
  <c i="2" r="J30"/>
  <c i="1" r="AG55"/>
  <c r="AX54"/>
  <c i="3" r="J30"/>
  <c i="1" r="AG56"/>
  <c r="AV54"/>
  <c r="AK29"/>
  <c r="BA54"/>
  <c r="W30"/>
  <c i="4" l="1" r="J39"/>
  <c i="3" r="J39"/>
  <c i="2" r="J39"/>
  <c i="1" r="AN56"/>
  <c r="AN57"/>
  <c r="AN55"/>
  <c r="AG54"/>
  <c r="AK26"/>
  <c r="AW54"/>
  <c r="AK30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<sst xmlns="http://schemas.openxmlformats.org/spreadsheetml/2006/main">
  <si>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</si>
  <si>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</si>
  <si>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</si>
  <si>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</si>
  <si>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</si>
  <si>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{2491994d-7e41-485a-9bdb-ecb109191661}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</si>
  <si>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</si>
  <si>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</si>
  <si>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</si>
  <si>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</si>
  <si>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</si>
  <si>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</si>
  <si>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</si>
  <si>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</si>
  <si>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158-25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</si>
  <si>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</si>
  <si>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</si>
  <si>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BYTOVÉ JEDNOTKY č. 10, Čsl. armády 445/22, Šumperk</t>
  </si>
  <si>
    <t>KSO:</t>
  </si>
  <si>
    <t/>
  </si>
  <si>
    <t>CC-CZ:</t>
  </si>
  <si>
    <t>Místo:</t>
  </si>
  <si>
    <t>Šumperk</t>
  </si>
  <si>
    <t>Datum:</t>
  </si>
  <si>
    <t>3. 9. 2025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</si>
  <si>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</si>
  <si>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</si>
  <si>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</si>
  <si>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</si>
  <si>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</si>
  <si>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</si>
  <si>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</si>
  <si>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Ing. Pavel Matura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</si>
  <si>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</si>
  <si>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</si>
  <si>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</si>
  <si>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</si>
  <si>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</si>
  <si>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</si>
  <si>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</si>
  <si>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</si>
  <si>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</si>
  <si>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</si>
  <si>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</si>
  <si>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</si>
  <si>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</si>
  <si>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</si>
  <si>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</si>
  <si>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</si>
  <si>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</si>
  <si>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</si>
  <si>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</si>
  <si>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</si>
  <si>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</si>
  <si>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</si>
  <si>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</si>
  <si>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</si>
  <si>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</si>
  <si>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</si>
  <si>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</si>
  <si>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</si>
  <si>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</si>
  <si>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</si>
  <si>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</si>
  <si>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</si>
  <si>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</si>
  <si>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</si>
  <si>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</si>
  <si>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</si>
  <si>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</si>
  <si>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</si>
  <si>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</si>
  <si>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</si>
  <si>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</si>
  <si>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</si>
  <si>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</si>
  <si>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</si>
  <si>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</t>
  </si>
  <si>
    <t>STA</t>
  </si>
  <si>
    <t>1</t>
  </si>
  <si>
    <t>{44d6ecb6-2a3b-486e-a73f-61812877778a}</t>
  </si>
  <si>
    <t>02</t>
  </si>
  <si>
    <t>Pomocné stavební práce při elektromontážích</t>
  </si>
  <si>
    <t>{9e7eee27-975f-469b-bb4e-51305aa4e515}</t>
  </si>
  <si>
    <t>03</t>
  </si>
  <si>
    <t>VRN - Vedlejší rozpočtové náklady</t>
  </si>
  <si>
    <t>{3d07ad57-dd4f-477f-8dde-40018d1191a5}</t>
  </si>
  <si>
    <t>KRYCÍ LIST SOUPISU PRACÍ</t>
  </si>
  <si>
    <t>Objekt:</t>
  </si>
  <si>
    <t>01 - Silnoproud</t>
  </si>
  <si>
    <t>REKAPITULACE ČLENĚNÍ SOUPISU PRACÍ</t>
  </si>
  <si>
    <t>Kód dílu - Popis</t>
  </si>
  <si>
    <t>Cena celkem [CZK]</t>
  </si>
  <si>
    <t>-1</t>
  </si>
  <si>
    <t>A - Vodiče a kabely</t>
  </si>
  <si>
    <t>B - Přístroje</t>
  </si>
  <si>
    <t>C - Svítidla</t>
  </si>
  <si>
    <t>D - RB10 - Bytový rozvaděč</t>
  </si>
  <si>
    <t>E - Nosný instalační materiál</t>
  </si>
  <si>
    <t>G - Ukončení vodičů</t>
  </si>
  <si>
    <t>H - Přesun hmot</t>
  </si>
  <si>
    <t>I -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</si>
  <si>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</si>
  <si>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</si>
  <si>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</si>
  <si>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</si>
  <si>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</si>
  <si>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</si>
  <si>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</si>
  <si>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</si>
  <si>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</si>
  <si>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</si>
  <si>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</si>
  <si>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</si>
  <si>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</si>
  <si>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</t>
  </si>
  <si>
    <t>Vodiče a kabely</t>
  </si>
  <si>
    <t>2</t>
  </si>
  <si>
    <t>ROZPOCET</t>
  </si>
  <si>
    <t>K</t>
  </si>
  <si>
    <t>741122623</t>
  </si>
  <si>
    <t>Montáž kabelů měděných bez ukončení uložených pevně plných kulatých nebo bezhalogenových (např. CYKY, CYKFY) počtu a průřezu žil 4x10 mm2</t>
  </si>
  <si>
    <t>m</t>
  </si>
  <si>
    <t>CS ÚRS 2025 02</t>
  </si>
  <si>
    <t>16</t>
  </si>
  <si>
    <t>-1819584169</t>
  </si>
  <si>
    <t>Online PSC</t>
  </si>
  <si>
    <t>https://podminky.urs.cz/item/CS_URS_2025_02/741122623</t>
  </si>
  <si>
    <t>M</t>
  </si>
  <si>
    <t>34111076</t>
  </si>
  <si>
    <t>kabel instalační jádro Cu plné izolace PVC plášť PVC 450/750V (CYKY) 4x10mm2</t>
  </si>
  <si>
    <t>32</t>
  </si>
  <si>
    <t>154625626</t>
  </si>
  <si>
    <t>3</t>
  </si>
  <si>
    <t>741122611</t>
  </si>
  <si>
    <t>Montáž kabelů měděných bez ukončení uložených pevně plných kulatých nebo bezhalogenových (např. CYKY, CYKFY) počtu a průřezu žil 3x1,5 až 6 mm2</t>
  </si>
  <si>
    <t>1803920822</t>
  </si>
  <si>
    <t>https://podminky.urs.cz/item/CS_URS_2025_02/741122611</t>
  </si>
  <si>
    <t>4</t>
  </si>
  <si>
    <t>34111036</t>
  </si>
  <si>
    <t>kabel instalační jádro Cu plné izolace PVC plášť PVC 450/750V (CYKY) 3x2,5mm2</t>
  </si>
  <si>
    <t>-613734542</t>
  </si>
  <si>
    <t>5</t>
  </si>
  <si>
    <t>1803917521</t>
  </si>
  <si>
    <t>6</t>
  </si>
  <si>
    <t>34111030</t>
  </si>
  <si>
    <t>kabel instalační jádro Cu plné izolace PVC plášť PVC 450/750V (CYKY) 3x1,5mm2</t>
  </si>
  <si>
    <t>1587132194</t>
  </si>
  <si>
    <t>7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</si>
  <si>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</si>
  <si>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</si>
  <si>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-1328597438</t>
  </si>
  <si>
    <t>https://podminky.urs.cz/item/CS_URS_2025_02/741120301</t>
  </si>
  <si>
    <t>8</t>
  </si>
  <si>
    <t>34141028</t>
  </si>
  <si>
    <t>vodič propojovací flexibilní jádro Cu lanované izolace PVC 450/750V (H07V-K) 1x10mm2</t>
  </si>
  <si>
    <t>-553049935</t>
  </si>
  <si>
    <t>9</t>
  </si>
  <si>
    <t>600873084</t>
  </si>
  <si>
    <t>10</t>
  </si>
  <si>
    <t>34141044</t>
  </si>
  <si>
    <t>vodič propojovací jádro Cu plné dvojitá izolace PVC 450/750V (CYY) 1x6mm2</t>
  </si>
  <si>
    <t>-1190846578</t>
  </si>
  <si>
    <t>11</t>
  </si>
  <si>
    <t>502146144</t>
  </si>
  <si>
    <t>34141043</t>
  </si>
  <si>
    <t>vodič propojovací jádro Cu plné dvojitá izolace PVC 450/750V (CYY) 1x4mm2</t>
  </si>
  <si>
    <t>2071779556</t>
  </si>
  <si>
    <t>B</t>
  </si>
  <si>
    <t>Přístroje</t>
  </si>
  <si>
    <t>13</t>
  </si>
  <si>
    <t>741310101</t>
  </si>
  <si>
    <t>Montáž spínačů jedno nebo dvoupólových polozapuštěných nebo zapuštěných se zapojením vodičů bezšroubové připojení spínačů, řazení 1-jednopólových</t>
  </si>
  <si>
    <t>kus</t>
  </si>
  <si>
    <t>1797323331</t>
  </si>
  <si>
    <t>https://podminky.urs.cz/item/CS_URS_2025_02/741310101</t>
  </si>
  <si>
    <t>14</t>
  </si>
  <si>
    <t>34539010</t>
  </si>
  <si>
    <t>přístroj spínače jednopólového, řazení 1, 1So bezšroubové svorky</t>
  </si>
  <si>
    <t>-85988255</t>
  </si>
  <si>
    <t>15</t>
  </si>
  <si>
    <t>34539049</t>
  </si>
  <si>
    <t>kryt spínače jednoduchý</t>
  </si>
  <si>
    <t>-1909731429</t>
  </si>
  <si>
    <t>34539059</t>
  </si>
  <si>
    <t>rámeček jednonásobný</t>
  </si>
  <si>
    <t>-801676759</t>
  </si>
  <si>
    <t>17</t>
  </si>
  <si>
    <t>741310122</t>
  </si>
  <si>
    <t>Montáž spínačů jedno nebo dvoupólových polozapuštěných nebo zapuštěných se zapojením vodičů bezšroubové připojení přepínačů, řazení 6-střídavých</t>
  </si>
  <si>
    <t>1740793278</t>
  </si>
  <si>
    <t>https://podminky.urs.cz/item/CS_URS_2025_02/741310122</t>
  </si>
  <si>
    <t>18</t>
  </si>
  <si>
    <t>34539013</t>
  </si>
  <si>
    <t>přístroj přepínače střídavého, řazení 6, 6So bezšroubové svorky</t>
  </si>
  <si>
    <t>-1639069808</t>
  </si>
  <si>
    <t>19</t>
  </si>
  <si>
    <t>34539049.1</t>
  </si>
  <si>
    <t>-2005508621</t>
  </si>
  <si>
    <t>20</t>
  </si>
  <si>
    <t>34539059.1</t>
  </si>
  <si>
    <t>1699138435</t>
  </si>
  <si>
    <t>741313002</t>
  </si>
  <si>
    <t>Montáž zásuvek domovních se zapojením vodičů bezšroubové připojení polozapuštěných nebo zapuštěných 10/16 A, provedení 2P + PE dvojí zapojení pro průběžnou montáž</t>
  </si>
  <si>
    <t>1458502678</t>
  </si>
  <si>
    <t>https://podminky.urs.cz/item/CS_URS_2025_02/741313002</t>
  </si>
  <si>
    <t>22</t>
  </si>
  <si>
    <t>34555239</t>
  </si>
  <si>
    <t>přístroj zásuvky zapuštěné jednonásobné, krytka, šroubové svorky</t>
  </si>
  <si>
    <t>1715599242</t>
  </si>
  <si>
    <t>23</t>
  </si>
  <si>
    <t>466021499</t>
  </si>
  <si>
    <t>24</t>
  </si>
  <si>
    <t>741313003</t>
  </si>
  <si>
    <t>Montáž zásuvek domovních se zapojením vodičů bezšroubové připojení polozapuštěných nebo zapuštěných 10/16 A, provedení 2x (2P + PE) dvojnásobná</t>
  </si>
  <si>
    <t>141232144</t>
  </si>
  <si>
    <t>https://podminky.urs.cz/item/CS_URS_2025_02/741313003</t>
  </si>
  <si>
    <t>25</t>
  </si>
  <si>
    <t>34555238</t>
  </si>
  <si>
    <t>zásuvka zapuštěná dvojnásobná, šroubové svorky</t>
  </si>
  <si>
    <t>1898858279</t>
  </si>
  <si>
    <t>26</t>
  </si>
  <si>
    <t>742210121</t>
  </si>
  <si>
    <t>Montáž hlásiče automatického bodového</t>
  </si>
  <si>
    <t>-273121622</t>
  </si>
  <si>
    <t>https://podminky.urs.cz/item/CS_URS_2025_02/742210121</t>
  </si>
  <si>
    <t>27</t>
  </si>
  <si>
    <t>Pož_hlásič</t>
  </si>
  <si>
    <t>Optickokouřový detektor požáru určený pro rezidenční a komerční aplikace ; požár je indikován prostřednictvím LED a bzučáku Možnost propojení až 38 detektorů ; všechny pak indikují poplach z kteréhokoli z nich. Životnost napájecí baterie cca. 1 rok.</t>
  </si>
  <si>
    <t>ks</t>
  </si>
  <si>
    <t>Vlastní položka</t>
  </si>
  <si>
    <t>-30202488</t>
  </si>
  <si>
    <t>68</t>
  </si>
  <si>
    <t>742420121</t>
  </si>
  <si>
    <t>Montáž společné televizní antény televizní zásuvky koncové nebo průběžné</t>
  </si>
  <si>
    <t>64</t>
  </si>
  <si>
    <t>2020580461</t>
  </si>
  <si>
    <t>https://podminky.urs.cz/item/CS_URS_2025_02/742420121</t>
  </si>
  <si>
    <t>69</t>
  </si>
  <si>
    <t>10.080.094</t>
  </si>
  <si>
    <t>Přístroj zásuvky anténní televizní a rozhlasové</t>
  </si>
  <si>
    <t>256</t>
  </si>
  <si>
    <t>2140330754</t>
  </si>
  <si>
    <t>70</t>
  </si>
  <si>
    <t>11.544.464</t>
  </si>
  <si>
    <t>Kryt zásuvky anténní, s vylamovacím otvorem.</t>
  </si>
  <si>
    <t>1336340734</t>
  </si>
  <si>
    <t>C</t>
  </si>
  <si>
    <t>Svítidla</t>
  </si>
  <si>
    <t>28</t>
  </si>
  <si>
    <t>741372061</t>
  </si>
  <si>
    <t>Montáž svítidel s integrovaným zdrojem LED se zapojením vodičů interiérových přisazených stropních hranatých nebo kruhových plochy do 0,09 m2</t>
  </si>
  <si>
    <t>-1071714297</t>
  </si>
  <si>
    <t>https://podminky.urs.cz/item/CS_URS_2025_02/741372061</t>
  </si>
  <si>
    <t>29</t>
  </si>
  <si>
    <t>E1</t>
  </si>
  <si>
    <t>LED Stropní přisazené svítidlo 48W/230V 3000/4000/6000K pr. 40 cm bílá, IP20</t>
  </si>
  <si>
    <t>784569807</t>
  </si>
  <si>
    <t>30</t>
  </si>
  <si>
    <t>2107717054</t>
  </si>
  <si>
    <t>31</t>
  </si>
  <si>
    <t>E2</t>
  </si>
  <si>
    <t>LED Stropní přisazené svítidlo 36W/230V 3000/4000/6000K pr. 30 cm bílá, IP20</t>
  </si>
  <si>
    <t>622483487</t>
  </si>
  <si>
    <t>334441607</t>
  </si>
  <si>
    <t>33</t>
  </si>
  <si>
    <t>E3</t>
  </si>
  <si>
    <t>LED Koupelnové stropní svítidlo 36W/230V 3000/4000/6000K IP44 pr. 42 cm bílá</t>
  </si>
  <si>
    <t>1820147484</t>
  </si>
  <si>
    <t>34</t>
  </si>
  <si>
    <t>741372021</t>
  </si>
  <si>
    <t>Montáž svítidel s integrovaným zdrojem LED se zapojením vodičů interiérových přisazených nástěnných hranatých nebo kruhových, plochy do 0,09 m2</t>
  </si>
  <si>
    <t>-2029724697</t>
  </si>
  <si>
    <t>https://podminky.urs.cz/item/CS_URS_2025_02/741372021</t>
  </si>
  <si>
    <t>35</t>
  </si>
  <si>
    <t>E4</t>
  </si>
  <si>
    <t>LED podlinkové svítidlo s vypínačem LED/18W/230V, IP40.</t>
  </si>
  <si>
    <t>-1659829962</t>
  </si>
  <si>
    <t>RB10 - Bytový rozvaděč</t>
  </si>
  <si>
    <t>36</t>
  </si>
  <si>
    <t>741210001</t>
  </si>
  <si>
    <t>Montáž rozvodnic oceloplechových nebo plastových bez zapojení vodičů běžných, hmotnosti do 20 kg</t>
  </si>
  <si>
    <t>-926756919</t>
  </si>
  <si>
    <t>https://podminky.urs.cz/item/CS_URS_2025_02/741210001</t>
  </si>
  <si>
    <t>37</t>
  </si>
  <si>
    <t>HZS2232</t>
  </si>
  <si>
    <t>Hodinové zúčtovací sazby profesí PSV provádění stavebních instalací elektrikář odborný</t>
  </si>
  <si>
    <t>hod</t>
  </si>
  <si>
    <t>820843727</t>
  </si>
  <si>
    <t>https://podminky.urs.cz/item/CS_URS_2025_02/HZS2232</t>
  </si>
  <si>
    <t>38</t>
  </si>
  <si>
    <t>10.037.631</t>
  </si>
  <si>
    <t>Rozvodnice NA omítku, bílé plast.dveře, 3 řady, 39 modulů. Krytí IP40/20.</t>
  </si>
  <si>
    <t>749148673</t>
  </si>
  <si>
    <t>39</t>
  </si>
  <si>
    <t>10.071.316</t>
  </si>
  <si>
    <t>Hlavní vypínač, 3-pól, In=25A</t>
  </si>
  <si>
    <t>-1714250757</t>
  </si>
  <si>
    <t>40</t>
  </si>
  <si>
    <t>10.847.664</t>
  </si>
  <si>
    <t>Svodič přepětí třídy T1+T2 (B+C), 3-pól sada pro TN-C.</t>
  </si>
  <si>
    <t>-946117320</t>
  </si>
  <si>
    <t>41</t>
  </si>
  <si>
    <t>11.443.286</t>
  </si>
  <si>
    <t>Chránič s nadproudovou ochranou, Ir=250A+puls.SS, A, 1+N, 6kA, char.B, Idn=0.03A, In=10A.</t>
  </si>
  <si>
    <t>1781598456</t>
  </si>
  <si>
    <t>42</t>
  </si>
  <si>
    <t>11.443.288</t>
  </si>
  <si>
    <t>Chránič s nadproudovou ochranou, Ir=250A+puls.SS, A, 1+N, 6kA, char.B, Idn=0.03A, In=16A.</t>
  </si>
  <si>
    <t>2025000053</t>
  </si>
  <si>
    <t>43</t>
  </si>
  <si>
    <t>DR_MAT</t>
  </si>
  <si>
    <t>Drobný spojovací materiál (svorky, propojovací vodiče, záslepky apod.).</t>
  </si>
  <si>
    <t>kpl</t>
  </si>
  <si>
    <t>737028132</t>
  </si>
  <si>
    <t>E</t>
  </si>
  <si>
    <t>Nosný instalační materiál</t>
  </si>
  <si>
    <t>44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</si>
  <si>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</si>
  <si>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</si>
  <si>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1933698</t>
  </si>
  <si>
    <t>https://podminky.urs.cz/item/CS_URS_2025_02/741112001</t>
  </si>
  <si>
    <t>45</t>
  </si>
  <si>
    <t>34571450</t>
  </si>
  <si>
    <t>krabice pod omítku PVC přístrojová kruhová D 70mm</t>
  </si>
  <si>
    <t>-562385552</t>
  </si>
  <si>
    <t>46</t>
  </si>
  <si>
    <t>741110511</t>
  </si>
  <si>
    <t>Montáž lišt a kanálků elektroinstalačních se spojkami, ohyby a rohy a s nasunutím do krabic vkládacích s víčkem, šířky do 60 mm</t>
  </si>
  <si>
    <t>742937</t>
  </si>
  <si>
    <t>https://podminky.urs.cz/item/CS_URS_2025_02/741110511</t>
  </si>
  <si>
    <t>47</t>
  </si>
  <si>
    <t>34571009</t>
  </si>
  <si>
    <t>lišta elektroinstalační vkládací hranatá 11x10mm</t>
  </si>
  <si>
    <t>1539174806</t>
  </si>
  <si>
    <t>48</t>
  </si>
  <si>
    <t>2029577678</t>
  </si>
  <si>
    <t>49</t>
  </si>
  <si>
    <t>34571010</t>
  </si>
  <si>
    <t>lišta elektroinstalační vkládací hranatá 18x13mm</t>
  </si>
  <si>
    <t>-1565184258</t>
  </si>
  <si>
    <t>50</t>
  </si>
  <si>
    <t>-1140108481</t>
  </si>
  <si>
    <t>51</t>
  </si>
  <si>
    <t>34571008</t>
  </si>
  <si>
    <t>lišta elektroinstalační vkládací hranatá PVC 40x40mm</t>
  </si>
  <si>
    <t>-1980070328</t>
  </si>
  <si>
    <t>52</t>
  </si>
  <si>
    <t>741111001</t>
  </si>
  <si>
    <t>Montáž systému podlahových kanálů se spojkami, ohyby a rohy a s nasunutím do krabic kanálů</t>
  </si>
  <si>
    <t>-1938277063</t>
  </si>
  <si>
    <t>https://podminky.urs.cz/item/CS_URS_2025_02/741111001</t>
  </si>
  <si>
    <t>53</t>
  </si>
  <si>
    <t>10.076.039</t>
  </si>
  <si>
    <t>Lišta podlahová 35, bílá, délka 2 m. Určena pro montáž do rohu mezi podlahou a stěnou. Hrana s měkkým přístřikem pro lepší přilnutí k podkladu. Vhodná k plovoucím podlahám.</t>
  </si>
  <si>
    <t>-119335165</t>
  </si>
  <si>
    <t>54</t>
  </si>
  <si>
    <t>-351861620</t>
  </si>
  <si>
    <t>55</t>
  </si>
  <si>
    <t>10.075.029</t>
  </si>
  <si>
    <t xml:space="preserve">Lišta rohová 30, bílá, 2,6 m, karton. Určena pro montáž do rohu mezi podlahou a stěnou, ale i mezi dvě stěny, nebo stěnu a strop. </t>
  </si>
  <si>
    <t>1364936112</t>
  </si>
  <si>
    <t>56</t>
  </si>
  <si>
    <t>741112151</t>
  </si>
  <si>
    <t>Montáž krabic elektroinstalačních bez napojení na trubky a lišty, demontáže a montáže víčka a přístroje rozvodek se zapojením vodičů na svorkovnici lištových plastových jednoduchých</t>
  </si>
  <si>
    <t>1232755186</t>
  </si>
  <si>
    <t>https://podminky.urs.cz/item/CS_URS_2025_02/741112151</t>
  </si>
  <si>
    <t>57</t>
  </si>
  <si>
    <t>10.076.490</t>
  </si>
  <si>
    <t>Přístrojový nosič pro lišty 35, bílý. Skládá se ze dvou částí, krytu a nosiče. Vhodný pro přístroje tango, Swing, Element, Classic, Time a dalších.</t>
  </si>
  <si>
    <t>-262803824</t>
  </si>
  <si>
    <t>58</t>
  </si>
  <si>
    <t>741112051</t>
  </si>
  <si>
    <t>Montáž krabic elektroinstalačních bez napojení na trubky a lišty, demontáže a montáže víčka a přístroje protahovacích nebo odbočných lištových plastových odbočných</t>
  </si>
  <si>
    <t>697080018</t>
  </si>
  <si>
    <t>https://podminky.urs.cz/item/CS_URS_2025_02/741112051</t>
  </si>
  <si>
    <t>59</t>
  </si>
  <si>
    <t>34571498</t>
  </si>
  <si>
    <t>krabice lištová PVC odbočná čtvercová 80x80mm s víčkem</t>
  </si>
  <si>
    <t>1518890452</t>
  </si>
  <si>
    <t>60</t>
  </si>
  <si>
    <t>HZS2231</t>
  </si>
  <si>
    <t>Hodinové zúčtovací sazby profesí PSV provádění stavebních instalací elektrikář</t>
  </si>
  <si>
    <t>-1588723333</t>
  </si>
  <si>
    <t>https://podminky.urs.cz/item/CS_URS_2025_02/HZS2231</t>
  </si>
  <si>
    <t>61</t>
  </si>
  <si>
    <t>PODR_SPOJ_MAT</t>
  </si>
  <si>
    <t>Spojovací a podružný materiál (spojky, kryty, rohové odbočky, víčka apod.) - příslušnství k lištovému rozvodu.</t>
  </si>
  <si>
    <t>-951628184</t>
  </si>
  <si>
    <t>G</t>
  </si>
  <si>
    <t>Ukončení vodičů</t>
  </si>
  <si>
    <t>62</t>
  </si>
  <si>
    <t>741130001</t>
  </si>
  <si>
    <t>Ukončení vodičů izolovaných s označením a zapojením v rozváděči nebo na přístroji, průřezu žíly do 2,5 mm2</t>
  </si>
  <si>
    <t>-155996609</t>
  </si>
  <si>
    <t>https://podminky.urs.cz/item/CS_URS_2025_02/741130001</t>
  </si>
  <si>
    <t>63</t>
  </si>
  <si>
    <t>741130003</t>
  </si>
  <si>
    <t>Ukončení vodičů izolovaných s označením a zapojením v rozváděči nebo na přístroji, průřezu žíly do 4 mm2</t>
  </si>
  <si>
    <t>-961435589</t>
  </si>
  <si>
    <t>https://podminky.urs.cz/item/CS_URS_2025_02/741130003</t>
  </si>
  <si>
    <t>741130004</t>
  </si>
  <si>
    <t>Ukončení vodičů izolovaných s označením a zapojením v rozváděči nebo na přístroji, průřezu žíly do 6 mm2</t>
  </si>
  <si>
    <t>-1290814973</t>
  </si>
  <si>
    <t>https://podminky.urs.cz/item/CS_URS_2025_02/741130004</t>
  </si>
  <si>
    <t>65</t>
  </si>
  <si>
    <t>741130005</t>
  </si>
  <si>
    <t>Ukončení vodičů izolovaných s označením a zapojením v rozváděči nebo na přístroji, průřezu žíly do 10 mm2</t>
  </si>
  <si>
    <t>-647121386</t>
  </si>
  <si>
    <t>https://podminky.urs.cz/item/CS_URS_2025_02/741130005</t>
  </si>
  <si>
    <t>H</t>
  </si>
  <si>
    <t>Přesun hmot</t>
  </si>
  <si>
    <t>66</t>
  </si>
  <si>
    <t>998741112</t>
  </si>
  <si>
    <t>Přesun hmot pro silnoproud stanovený z hmotnosti přesunovaného materiálu vodorovná dopravní vzdálenost do 50 m s omezením mechanizace v objektech výšky přes 6 do 12 m</t>
  </si>
  <si>
    <t>t</t>
  </si>
  <si>
    <t>-1443816497</t>
  </si>
  <si>
    <t>https://podminky.urs.cz/item/CS_URS_2025_02/998741112</t>
  </si>
  <si>
    <t>I</t>
  </si>
  <si>
    <t>Revize</t>
  </si>
  <si>
    <t>67</t>
  </si>
  <si>
    <t>741810001</t>
  </si>
  <si>
    <t>Zkoušky a prohlídky elektrických rozvodů a zařízení celková prohlídka a vyhotovení revizní zprávy pro objem montážních prací do 100 tis. Kč</t>
  </si>
  <si>
    <t>1825338153</t>
  </si>
  <si>
    <t>https://podminky.urs.cz/item/CS_URS_2025_02/741810001</t>
  </si>
  <si>
    <t>02 - Pomocné stavební práce při elektromontážích</t>
  </si>
  <si>
    <t>A - Drážky pro kabely a vodiče, vč. zapravení</t>
  </si>
  <si>
    <t>B - Otvory pro krabice</t>
  </si>
  <si>
    <t>C - Průrazy</t>
  </si>
  <si>
    <t>D - Odpady</t>
  </si>
  <si>
    <t>Drážky pro kabely a vodiče, vč. zapravení</t>
  </si>
  <si>
    <t>468111121</t>
  </si>
  <si>
    <t>Frézování drážek pro vodiče ve stěnách z cihel včetně omítky, rozměru do 3x3 cm</t>
  </si>
  <si>
    <t>CS ÚRS 2025 01</t>
  </si>
  <si>
    <t>-1753806480</t>
  </si>
  <si>
    <t>https://podminky.urs.cz/item/CS_URS_2025_01/468111121</t>
  </si>
  <si>
    <t>460941211</t>
  </si>
  <si>
    <t>Vyplnění rýh vyplnění a omítnutí rýh ve stěnách hloubky do 3 cm a šířky do 3 cm</t>
  </si>
  <si>
    <t>-487690952</t>
  </si>
  <si>
    <t>https://podminky.urs.cz/item/CS_URS_2025_01/460941211</t>
  </si>
  <si>
    <t>468111122</t>
  </si>
  <si>
    <t>Frézování drážek pro vodiče ve stěnách z cihel včetně omítky, rozměru do 5x5 cm</t>
  </si>
  <si>
    <t>1465657697</t>
  </si>
  <si>
    <t>https://podminky.urs.cz/item/CS_URS_2025_01/468111122</t>
  </si>
  <si>
    <t>460941221</t>
  </si>
  <si>
    <t>Vyplnění rýh vyplnění a omítnutí rýh ve stěnách hloubky přes 3 do 5 cm a šířky do 5 cm</t>
  </si>
  <si>
    <t>-862271954</t>
  </si>
  <si>
    <t>https://podminky.urs.cz/item/CS_URS_2025_01/460941221</t>
  </si>
  <si>
    <t>Otvory pro krabice</t>
  </si>
  <si>
    <t>468094111</t>
  </si>
  <si>
    <t>Vyvrtání otvorů pro elektroinstalační krabice ve stěnách z cihel, hloubky do 6 cm</t>
  </si>
  <si>
    <t>487497606</t>
  </si>
  <si>
    <t>https://podminky.urs.cz/item/CS_URS_2025_01/468094111</t>
  </si>
  <si>
    <t>Průrazy</t>
  </si>
  <si>
    <t>468081511</t>
  </si>
  <si>
    <t>Vybourání otvorů ve zdivu železobetonovém plochy do 0,09 m2 a tloušťky do 15 cm</t>
  </si>
  <si>
    <t>1065778758</t>
  </si>
  <si>
    <t>https://podminky.urs.cz/item/CS_URS_2025_02/468081511</t>
  </si>
  <si>
    <t>Odpady</t>
  </si>
  <si>
    <t>469981111</t>
  </si>
  <si>
    <t>Přesun hmot pro pomocné stavební práce při elektromontážích dopravní vzdálenost do 1 000 m</t>
  </si>
  <si>
    <t>CS ÚRS 2024 02</t>
  </si>
  <si>
    <t>1121688587</t>
  </si>
  <si>
    <t>https://podminky.urs.cz/item/CS_URS_2024_02/469981111</t>
  </si>
  <si>
    <t>469973124</t>
  </si>
  <si>
    <t>Poplatek za uložení stavebního odpadu (skládkovné) na recyklační skládce směsného stavebního a demoličního zatříděného do Katalogu odpadů pod kódem 17 09 04</t>
  </si>
  <si>
    <t>-963764433</t>
  </si>
  <si>
    <t>https://podminky.urs.cz/item/CS_URS_2024_02/469973124</t>
  </si>
  <si>
    <t>469972111</t>
  </si>
  <si>
    <t>Odvoz suti a vybouraných hmot odvoz suti a vybouraných hmot do 1 km</t>
  </si>
  <si>
    <t>-854905909</t>
  </si>
  <si>
    <t>https://podminky.urs.cz/item/CS_URS_2024_02/469972111</t>
  </si>
  <si>
    <t>03 - VRN - Vedlejší rozpočtové náklady</t>
  </si>
  <si>
    <t>A - Dokumentace</t>
  </si>
  <si>
    <t>B - Ostatní drobný materiál</t>
  </si>
  <si>
    <t>C - Koordinace</t>
  </si>
  <si>
    <t>D - Doprava</t>
  </si>
  <si>
    <t>F - Demontáže</t>
  </si>
  <si>
    <t>Dokumentace</t>
  </si>
  <si>
    <t>013254000</t>
  </si>
  <si>
    <t>Dokumentace skutečného provedení stavby</t>
  </si>
  <si>
    <t>1024</t>
  </si>
  <si>
    <t>-1448332397</t>
  </si>
  <si>
    <t>https://podminky.urs.cz/item/CS_URS_2025_02/013254000</t>
  </si>
  <si>
    <t>Ostatní drobný materiál</t>
  </si>
  <si>
    <t>DRM</t>
  </si>
  <si>
    <t>Podružný a ostatní nespecifikovaný materiál potřebný k řádnému dokončení a předání díla</t>
  </si>
  <si>
    <t>439424602</t>
  </si>
  <si>
    <t>Koordinace</t>
  </si>
  <si>
    <t>045303000</t>
  </si>
  <si>
    <t>Koordinační činnost</t>
  </si>
  <si>
    <t>-2018893379</t>
  </si>
  <si>
    <t>https://podminky.urs.cz/item/CS_URS_2025_02/045303000</t>
  </si>
  <si>
    <t>Doprava</t>
  </si>
  <si>
    <t>081103000</t>
  </si>
  <si>
    <t>Denní doprava pracovníků na pracoviště</t>
  </si>
  <si>
    <t>-25672609</t>
  </si>
  <si>
    <t>https://podminky.urs.cz/item/CS_URS_2025_02/081103000</t>
  </si>
  <si>
    <t>F</t>
  </si>
  <si>
    <t>Demontáže</t>
  </si>
  <si>
    <t>-859665737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</si>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</sst>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122623" TargetMode="External" /><Relationship Id="rId2" Type="http://schemas.openxmlformats.org/officeDocument/2006/relationships/hyperlink" Target="https://podminky.urs.cz/item/CS_URS_2025_02/741122611" TargetMode="External" /><Relationship Id="rId3" Type="http://schemas.openxmlformats.org/officeDocument/2006/relationships/hyperlink" Target="https://podminky.urs.cz/item/CS_URS_2025_02/741122611" TargetMode="External" /><Relationship Id="rId4" Type="http://schemas.openxmlformats.org/officeDocument/2006/relationships/hyperlink" Target="https://podminky.urs.cz/item/CS_URS_2025_02/741120301" TargetMode="External" /><Relationship Id="rId5" Type="http://schemas.openxmlformats.org/officeDocument/2006/relationships/hyperlink" Target="https://podminky.urs.cz/item/CS_URS_2025_02/741120301" TargetMode="External" /><Relationship Id="rId6" Type="http://schemas.openxmlformats.org/officeDocument/2006/relationships/hyperlink" Target="https://podminky.urs.cz/item/CS_URS_2025_02/741120301" TargetMode="External" /><Relationship Id="rId7" Type="http://schemas.openxmlformats.org/officeDocument/2006/relationships/hyperlink" Target="https://podminky.urs.cz/item/CS_URS_2025_02/741310101" TargetMode="External" /><Relationship Id="rId8" Type="http://schemas.openxmlformats.org/officeDocument/2006/relationships/hyperlink" Target="https://podminky.urs.cz/item/CS_URS_2025_02/741310122" TargetMode="External" /><Relationship Id="rId9" Type="http://schemas.openxmlformats.org/officeDocument/2006/relationships/hyperlink" Target="https://podminky.urs.cz/item/CS_URS_2025_02/741313002" TargetMode="External" /><Relationship Id="rId10" Type="http://schemas.openxmlformats.org/officeDocument/2006/relationships/hyperlink" Target="https://podminky.urs.cz/item/CS_URS_2025_02/741313003" TargetMode="External" /><Relationship Id="rId11" Type="http://schemas.openxmlformats.org/officeDocument/2006/relationships/hyperlink" Target="https://podminky.urs.cz/item/CS_URS_2025_02/742210121" TargetMode="External" /><Relationship Id="rId12" Type="http://schemas.openxmlformats.org/officeDocument/2006/relationships/hyperlink" Target="https://podminky.urs.cz/item/CS_URS_2025_02/742420121" TargetMode="External" /><Relationship Id="rId13" Type="http://schemas.openxmlformats.org/officeDocument/2006/relationships/hyperlink" Target="https://podminky.urs.cz/item/CS_URS_2025_02/741372061" TargetMode="External" /><Relationship Id="rId14" Type="http://schemas.openxmlformats.org/officeDocument/2006/relationships/hyperlink" Target="https://podminky.urs.cz/item/CS_URS_2025_02/741372061" TargetMode="External" /><Relationship Id="rId15" Type="http://schemas.openxmlformats.org/officeDocument/2006/relationships/hyperlink" Target="https://podminky.urs.cz/item/CS_URS_2025_02/741372061" TargetMode="External" /><Relationship Id="rId16" Type="http://schemas.openxmlformats.org/officeDocument/2006/relationships/hyperlink" Target="https://podminky.urs.cz/item/CS_URS_2025_02/741372021" TargetMode="External" /><Relationship Id="rId17" Type="http://schemas.openxmlformats.org/officeDocument/2006/relationships/hyperlink" Target="https://podminky.urs.cz/item/CS_URS_2025_02/741210001" TargetMode="External" /><Relationship Id="rId18" Type="http://schemas.openxmlformats.org/officeDocument/2006/relationships/hyperlink" Target="https://podminky.urs.cz/item/CS_URS_2025_02/HZS2232" TargetMode="External" /><Relationship Id="rId19" Type="http://schemas.openxmlformats.org/officeDocument/2006/relationships/hyperlink" Target="https://podminky.urs.cz/item/CS_URS_2025_02/741112001" TargetMode="External" /><Relationship Id="rId20" Type="http://schemas.openxmlformats.org/officeDocument/2006/relationships/hyperlink" Target="https://podminky.urs.cz/item/CS_URS_2025_02/741110511" TargetMode="External" /><Relationship Id="rId21" Type="http://schemas.openxmlformats.org/officeDocument/2006/relationships/hyperlink" Target="https://podminky.urs.cz/item/CS_URS_2025_02/741110511" TargetMode="External" /><Relationship Id="rId22" Type="http://schemas.openxmlformats.org/officeDocument/2006/relationships/hyperlink" Target="https://podminky.urs.cz/item/CS_URS_2025_02/741110511" TargetMode="External" /><Relationship Id="rId23" Type="http://schemas.openxmlformats.org/officeDocument/2006/relationships/hyperlink" Target="https://podminky.urs.cz/item/CS_URS_2025_02/741111001" TargetMode="External" /><Relationship Id="rId24" Type="http://schemas.openxmlformats.org/officeDocument/2006/relationships/hyperlink" Target="https://podminky.urs.cz/item/CS_URS_2025_02/741110511" TargetMode="External" /><Relationship Id="rId25" Type="http://schemas.openxmlformats.org/officeDocument/2006/relationships/hyperlink" Target="https://podminky.urs.cz/item/CS_URS_2025_02/741112151" TargetMode="External" /><Relationship Id="rId26" Type="http://schemas.openxmlformats.org/officeDocument/2006/relationships/hyperlink" Target="https://podminky.urs.cz/item/CS_URS_2025_02/741112051" TargetMode="External" /><Relationship Id="rId27" Type="http://schemas.openxmlformats.org/officeDocument/2006/relationships/hyperlink" Target="https://podminky.urs.cz/item/CS_URS_2025_02/HZS2231" TargetMode="External" /><Relationship Id="rId28" Type="http://schemas.openxmlformats.org/officeDocument/2006/relationships/hyperlink" Target="https://podminky.urs.cz/item/CS_URS_2025_02/741130001" TargetMode="External" /><Relationship Id="rId29" Type="http://schemas.openxmlformats.org/officeDocument/2006/relationships/hyperlink" Target="https://podminky.urs.cz/item/CS_URS_2025_02/741130003" TargetMode="External" /><Relationship Id="rId30" Type="http://schemas.openxmlformats.org/officeDocument/2006/relationships/hyperlink" Target="https://podminky.urs.cz/item/CS_URS_2025_02/741130004" TargetMode="External" /><Relationship Id="rId31" Type="http://schemas.openxmlformats.org/officeDocument/2006/relationships/hyperlink" Target="https://podminky.urs.cz/item/CS_URS_2025_02/741130005" TargetMode="External" /><Relationship Id="rId32" Type="http://schemas.openxmlformats.org/officeDocument/2006/relationships/hyperlink" Target="https://podminky.urs.cz/item/CS_URS_2025_02/998741112" TargetMode="External" /><Relationship Id="rId33" Type="http://schemas.openxmlformats.org/officeDocument/2006/relationships/hyperlink" Target="https://podminky.urs.cz/item/CS_URS_2025_02/74181000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8111121" TargetMode="External" /><Relationship Id="rId2" Type="http://schemas.openxmlformats.org/officeDocument/2006/relationships/hyperlink" Target="https://podminky.urs.cz/item/CS_URS_2025_01/460941211" TargetMode="External" /><Relationship Id="rId3" Type="http://schemas.openxmlformats.org/officeDocument/2006/relationships/hyperlink" Target="https://podminky.urs.cz/item/CS_URS_2025_01/468111122" TargetMode="External" /><Relationship Id="rId4" Type="http://schemas.openxmlformats.org/officeDocument/2006/relationships/hyperlink" Target="https://podminky.urs.cz/item/CS_URS_2025_01/460941221" TargetMode="External" /><Relationship Id="rId5" Type="http://schemas.openxmlformats.org/officeDocument/2006/relationships/hyperlink" Target="https://podminky.urs.cz/item/CS_URS_2025_01/468094111" TargetMode="External" /><Relationship Id="rId6" Type="http://schemas.openxmlformats.org/officeDocument/2006/relationships/hyperlink" Target="https://podminky.urs.cz/item/CS_URS_2025_02/468081511" TargetMode="External" /><Relationship Id="rId7" Type="http://schemas.openxmlformats.org/officeDocument/2006/relationships/hyperlink" Target="https://podminky.urs.cz/item/CS_URS_2024_02/469981111" TargetMode="External" /><Relationship Id="rId8" Type="http://schemas.openxmlformats.org/officeDocument/2006/relationships/hyperlink" Target="https://podminky.urs.cz/item/CS_URS_2024_02/469973124" TargetMode="External" /><Relationship Id="rId9" Type="http://schemas.openxmlformats.org/officeDocument/2006/relationships/hyperlink" Target="https://podminky.urs.cz/item/CS_URS_2024_02/46997211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45303000" TargetMode="External" /><Relationship Id="rId3" Type="http://schemas.openxmlformats.org/officeDocument/2006/relationships/hyperlink" Target="https://podminky.urs.cz/item/CS_URS_2025_02/081103000" TargetMode="External" /><Relationship Id="rId4" Type="http://schemas.openxmlformats.org/officeDocument/2006/relationships/hyperlink" Target="https://podminky.urs.cz/item/CS_URS_2025_02/HZS223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158-25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BYTOVÉ JEDNOTKY č. 10, Čsl. armády 445/22, Šumperk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Šumperk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3. 9. 2025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Ing. Pavel Matura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Silnoproud'!J30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'01 - Silnoproud'!P87</f>
        <v>0</v>
      </c>
      <c r="AV55" s="118">
        <f>'01 - Silnoproud'!J33</f>
        <v>0</v>
      </c>
      <c r="AW55" s="118">
        <f>'01 - Silnoproud'!J34</f>
        <v>0</v>
      </c>
      <c r="AX55" s="118">
        <f>'01 - Silnoproud'!J35</f>
        <v>0</v>
      </c>
      <c r="AY55" s="118">
        <f>'01 - Silnoproud'!J36</f>
        <v>0</v>
      </c>
      <c r="AZ55" s="118">
        <f>'01 - Silnoproud'!F33</f>
        <v>0</v>
      </c>
      <c r="BA55" s="118">
        <f>'01 - Silnoproud'!F34</f>
        <v>0</v>
      </c>
      <c r="BB55" s="118">
        <f>'01 - Silnoproud'!F35</f>
        <v>0</v>
      </c>
      <c r="BC55" s="118">
        <f>'01 - Silnoproud'!F36</f>
        <v>0</v>
      </c>
      <c r="BD55" s="120">
        <f>'01 - Silnoproud'!F37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79</v>
      </c>
    </row>
    <row r="56" s="7" customFormat="1" ht="24.75" customHeight="1">
      <c r="A56" s="109" t="s">
        <v>75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Pomocné stavební prá...'!J30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17">
        <v>0</v>
      </c>
      <c r="AT56" s="118">
        <f>ROUND(SUM(AV56:AW56),2)</f>
        <v>0</v>
      </c>
      <c r="AU56" s="119">
        <f>'02 - Pomocné stavební prá...'!P83</f>
        <v>0</v>
      </c>
      <c r="AV56" s="118">
        <f>'02 - Pomocné stavební prá...'!J33</f>
        <v>0</v>
      </c>
      <c r="AW56" s="118">
        <f>'02 - Pomocné stavební prá...'!J34</f>
        <v>0</v>
      </c>
      <c r="AX56" s="118">
        <f>'02 - Pomocné stavební prá...'!J35</f>
        <v>0</v>
      </c>
      <c r="AY56" s="118">
        <f>'02 - Pomocné stavební prá...'!J36</f>
        <v>0</v>
      </c>
      <c r="AZ56" s="118">
        <f>'02 - Pomocné stavební prá...'!F33</f>
        <v>0</v>
      </c>
      <c r="BA56" s="118">
        <f>'02 - Pomocné stavební prá...'!F34</f>
        <v>0</v>
      </c>
      <c r="BB56" s="118">
        <f>'02 - Pomocné stavební prá...'!F35</f>
        <v>0</v>
      </c>
      <c r="BC56" s="118">
        <f>'02 - Pomocné stavební prá...'!F36</f>
        <v>0</v>
      </c>
      <c r="BD56" s="120">
        <f>'02 - Pomocné stavební prá...'!F37</f>
        <v>0</v>
      </c>
      <c r="BE56" s="7"/>
      <c r="BT56" s="121" t="s">
        <v>79</v>
      </c>
      <c r="BV56" s="121" t="s">
        <v>73</v>
      </c>
      <c r="BW56" s="121" t="s">
        <v>83</v>
      </c>
      <c r="BX56" s="121" t="s">
        <v>5</v>
      </c>
      <c r="CL56" s="121" t="s">
        <v>19</v>
      </c>
      <c r="CM56" s="121" t="s">
        <v>79</v>
      </c>
    </row>
    <row r="57" s="7" customFormat="1" ht="16.5" customHeight="1">
      <c r="A57" s="109" t="s">
        <v>75</v>
      </c>
      <c r="B57" s="110"/>
      <c r="C57" s="111"/>
      <c r="D57" s="112" t="s">
        <v>84</v>
      </c>
      <c r="E57" s="112"/>
      <c r="F57" s="112"/>
      <c r="G57" s="112"/>
      <c r="H57" s="112"/>
      <c r="I57" s="113"/>
      <c r="J57" s="112" t="s">
        <v>85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VRN - Vedlejší rozpo...'!J30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78</v>
      </c>
      <c r="AR57" s="116"/>
      <c r="AS57" s="122">
        <v>0</v>
      </c>
      <c r="AT57" s="123">
        <f>ROUND(SUM(AV57:AW57),2)</f>
        <v>0</v>
      </c>
      <c r="AU57" s="124">
        <f>'03 - VRN - Vedlejší rozpo...'!P84</f>
        <v>0</v>
      </c>
      <c r="AV57" s="123">
        <f>'03 - VRN - Vedlejší rozpo...'!J33</f>
        <v>0</v>
      </c>
      <c r="AW57" s="123">
        <f>'03 - VRN - Vedlejší rozpo...'!J34</f>
        <v>0</v>
      </c>
      <c r="AX57" s="123">
        <f>'03 - VRN - Vedlejší rozpo...'!J35</f>
        <v>0</v>
      </c>
      <c r="AY57" s="123">
        <f>'03 - VRN - Vedlejší rozpo...'!J36</f>
        <v>0</v>
      </c>
      <c r="AZ57" s="123">
        <f>'03 - VRN - Vedlejší rozpo...'!F33</f>
        <v>0</v>
      </c>
      <c r="BA57" s="123">
        <f>'03 - VRN - Vedlejší rozpo...'!F34</f>
        <v>0</v>
      </c>
      <c r="BB57" s="123">
        <f>'03 - VRN - Vedlejší rozpo...'!F35</f>
        <v>0</v>
      </c>
      <c r="BC57" s="123">
        <f>'03 - VRN - Vedlejší rozpo...'!F36</f>
        <v>0</v>
      </c>
      <c r="BD57" s="125">
        <f>'03 - VRN - Vedlejší rozpo...'!F37</f>
        <v>0</v>
      </c>
      <c r="BE57" s="7"/>
      <c r="BT57" s="121" t="s">
        <v>79</v>
      </c>
      <c r="BV57" s="121" t="s">
        <v>73</v>
      </c>
      <c r="BW57" s="121" t="s">
        <v>86</v>
      </c>
      <c r="BX57" s="121" t="s">
        <v>5</v>
      </c>
      <c r="CL57" s="121" t="s">
        <v>19</v>
      </c>
      <c r="CM57" s="121" t="s">
        <v>79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CJX3/yCAseWKgys1UNfLhbmevHb9AhVMnnx7wkJWwu5cU3Qn1d2/gqawpoCE84gyTbOW+3/o+TPl0SGqUHy0Qg==" hashValue="IIoKb3AJnBeiGfJtZ5/fixHtlDHuQ1RPflu19nNg0ZPEEMYUJQ4BIeIhlLyfAzQZSIEiVsuHLkDSrJGOpzhcbw==" algorithmName="SHA-512" password="C6E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ilnoproud'!C2" display="/"/>
    <hyperlink ref="A56" location="'02 - Pomocné stavební prá...'!C2" display="/"/>
    <hyperlink ref="A57" location="'03 - VRN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BYTOVÉ JEDNOTKY č. 10, Čsl. armády 445/22,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3. 9. 2025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ROUND((SUM(BE87:BE198)),  2)</f>
        <v>0</v>
      </c>
      <c r="G33" s="36"/>
      <c r="H33" s="36"/>
      <c r="I33" s="146">
        <v>0.20999999999999999</v>
      </c>
      <c r="J33" s="145">
        <f>ROUND(((SUM(BE87:BE198))*I33),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ROUND((SUM(BF87:BF198)),  2)</f>
        <v>0</v>
      </c>
      <c r="G34" s="36"/>
      <c r="H34" s="36"/>
      <c r="I34" s="146">
        <v>0.12</v>
      </c>
      <c r="J34" s="145">
        <f>ROUND(((SUM(BF87:BF198))*I34),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ROUND((SUM(BG87:BG198)),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ROUND((SUM(BH87:BH198)),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ROUND((SUM(BI87:BI198)),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BYTOVÉ JEDNOTKY č. 10, Čsl. armády 445/22,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Silnoproud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3. 9. 2025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94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95</v>
      </c>
      <c r="E61" s="166"/>
      <c r="F61" s="166"/>
      <c r="G61" s="166"/>
      <c r="H61" s="166"/>
      <c r="I61" s="166"/>
      <c r="J61" s="167">
        <f>J107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96</v>
      </c>
      <c r="E62" s="166"/>
      <c r="F62" s="166"/>
      <c r="G62" s="166"/>
      <c r="H62" s="166"/>
      <c r="I62" s="166"/>
      <c r="J62" s="167">
        <f>J132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97</v>
      </c>
      <c r="E63" s="166"/>
      <c r="F63" s="166"/>
      <c r="G63" s="166"/>
      <c r="H63" s="166"/>
      <c r="I63" s="166"/>
      <c r="J63" s="167">
        <f>J145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3"/>
      <c r="C64" s="164"/>
      <c r="D64" s="165" t="s">
        <v>98</v>
      </c>
      <c r="E64" s="166"/>
      <c r="F64" s="166"/>
      <c r="G64" s="166"/>
      <c r="H64" s="166"/>
      <c r="I64" s="166"/>
      <c r="J64" s="167">
        <f>J156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3"/>
      <c r="C65" s="164"/>
      <c r="D65" s="165" t="s">
        <v>99</v>
      </c>
      <c r="E65" s="166"/>
      <c r="F65" s="166"/>
      <c r="G65" s="166"/>
      <c r="H65" s="166"/>
      <c r="I65" s="166"/>
      <c r="J65" s="167">
        <f>J184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3"/>
      <c r="C66" s="164"/>
      <c r="D66" s="165" t="s">
        <v>100</v>
      </c>
      <c r="E66" s="166"/>
      <c r="F66" s="166"/>
      <c r="G66" s="166"/>
      <c r="H66" s="166"/>
      <c r="I66" s="166"/>
      <c r="J66" s="167">
        <f>J193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3"/>
      <c r="C67" s="164"/>
      <c r="D67" s="165" t="s">
        <v>101</v>
      </c>
      <c r="E67" s="166"/>
      <c r="F67" s="166"/>
      <c r="G67" s="166"/>
      <c r="H67" s="166"/>
      <c r="I67" s="166"/>
      <c r="J67" s="167">
        <f>J196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102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OPRAVA BYTOVÉ JEDNOTKY č. 10, Čsl. armády 445/22, Šumperk</v>
      </c>
      <c r="F77" s="30"/>
      <c r="G77" s="30"/>
      <c r="H77" s="30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88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01 - Silnoproud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F12</f>
        <v>Šumperk</v>
      </c>
      <c r="G81" s="38"/>
      <c r="H81" s="38"/>
      <c r="I81" s="30" t="s">
        <v>23</v>
      </c>
      <c r="J81" s="70" t="str">
        <f>IF(J12="","",J12)</f>
        <v>3. 9. 2025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E15</f>
        <v xml:space="preserve"> </v>
      </c>
      <c r="G83" s="38"/>
      <c r="H83" s="38"/>
      <c r="I83" s="30" t="s">
        <v>31</v>
      </c>
      <c r="J83" s="34" t="str">
        <f>E21</f>
        <v>Ing. Pavel Matura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IF(E18="","",E18)</f>
        <v>Vyplň údaj</v>
      </c>
      <c r="G84" s="38"/>
      <c r="H84" s="38"/>
      <c r="I84" s="30" t="s">
        <v>34</v>
      </c>
      <c r="J84" s="34" t="str">
        <f>E24</f>
        <v xml:space="preserve"> 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69"/>
      <c r="B86" s="170"/>
      <c r="C86" s="171" t="s">
        <v>103</v>
      </c>
      <c r="D86" s="172" t="s">
        <v>56</v>
      </c>
      <c r="E86" s="172" t="s">
        <v>52</v>
      </c>
      <c r="F86" s="172" t="s">
        <v>53</v>
      </c>
      <c r="G86" s="172" t="s">
        <v>104</v>
      </c>
      <c r="H86" s="172" t="s">
        <v>105</v>
      </c>
      <c r="I86" s="172" t="s">
        <v>106</v>
      </c>
      <c r="J86" s="172" t="s">
        <v>92</v>
      </c>
      <c r="K86" s="173" t="s">
        <v>107</v>
      </c>
      <c r="L86" s="174"/>
      <c r="M86" s="90" t="s">
        <v>19</v>
      </c>
      <c r="N86" s="91" t="s">
        <v>41</v>
      </c>
      <c r="O86" s="91" t="s">
        <v>108</v>
      </c>
      <c r="P86" s="91" t="s">
        <v>109</v>
      </c>
      <c r="Q86" s="91" t="s">
        <v>110</v>
      </c>
      <c r="R86" s="91" t="s">
        <v>111</v>
      </c>
      <c r="S86" s="91" t="s">
        <v>112</v>
      </c>
      <c r="T86" s="92" t="s">
        <v>113</v>
      </c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="2" customFormat="1" ht="22.8" customHeight="1">
      <c r="A87" s="36"/>
      <c r="B87" s="37"/>
      <c r="C87" s="97" t="s">
        <v>114</v>
      </c>
      <c r="D87" s="38"/>
      <c r="E87" s="38"/>
      <c r="F87" s="38"/>
      <c r="G87" s="38"/>
      <c r="H87" s="38"/>
      <c r="I87" s="38"/>
      <c r="J87" s="175">
        <f>BK87</f>
        <v>0</v>
      </c>
      <c r="K87" s="38"/>
      <c r="L87" s="42"/>
      <c r="M87" s="93"/>
      <c r="N87" s="176"/>
      <c r="O87" s="94"/>
      <c r="P87" s="177">
        <f>P88+P107+P132+P145+P156+P184+P193+P196</f>
        <v>0</v>
      </c>
      <c r="Q87" s="94"/>
      <c r="R87" s="177">
        <f>R88+R107+R132+R145+R156+R184+R193+R196</f>
        <v>0.071510000000000004</v>
      </c>
      <c r="S87" s="94"/>
      <c r="T87" s="178">
        <f>T88+T107+T132+T145+T156+T184+T193+T196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70</v>
      </c>
      <c r="AU87" s="15" t="s">
        <v>93</v>
      </c>
      <c r="BK87" s="179">
        <f>BK88+BK107+BK132+BK145+BK156+BK184+BK193+BK196</f>
        <v>0</v>
      </c>
    </row>
    <row r="88" s="11" customFormat="1" ht="25.92" customHeight="1">
      <c r="A88" s="11"/>
      <c r="B88" s="180"/>
      <c r="C88" s="181"/>
      <c r="D88" s="182" t="s">
        <v>70</v>
      </c>
      <c r="E88" s="183" t="s">
        <v>115</v>
      </c>
      <c r="F88" s="183" t="s">
        <v>116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SUM(P89:P106)</f>
        <v>0</v>
      </c>
      <c r="Q88" s="188"/>
      <c r="R88" s="189">
        <f>SUM(R89:R106)</f>
        <v>0.05919</v>
      </c>
      <c r="S88" s="188"/>
      <c r="T88" s="190">
        <f>SUM(T89:T106)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1" t="s">
        <v>117</v>
      </c>
      <c r="AT88" s="192" t="s">
        <v>70</v>
      </c>
      <c r="AU88" s="192" t="s">
        <v>71</v>
      </c>
      <c r="AY88" s="191" t="s">
        <v>118</v>
      </c>
      <c r="BK88" s="193">
        <f>SUM(BK89:BK106)</f>
        <v>0</v>
      </c>
    </row>
    <row r="89" s="2" customFormat="1" ht="24.15" customHeight="1">
      <c r="A89" s="36"/>
      <c r="B89" s="37"/>
      <c r="C89" s="194" t="s">
        <v>79</v>
      </c>
      <c r="D89" s="194" t="s">
        <v>119</v>
      </c>
      <c r="E89" s="195" t="s">
        <v>120</v>
      </c>
      <c r="F89" s="196" t="s">
        <v>121</v>
      </c>
      <c r="G89" s="197" t="s">
        <v>122</v>
      </c>
      <c r="H89" s="198">
        <v>8</v>
      </c>
      <c r="I89" s="199"/>
      <c r="J89" s="200">
        <f>ROUND(I89*H89,2)</f>
        <v>0</v>
      </c>
      <c r="K89" s="196" t="s">
        <v>123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124</v>
      </c>
      <c r="AT89" s="205" t="s">
        <v>119</v>
      </c>
      <c r="AU89" s="205" t="s">
        <v>79</v>
      </c>
      <c r="AY89" s="15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117</v>
      </c>
      <c r="BK89" s="206">
        <f>ROUND(I89*H89,2)</f>
        <v>0</v>
      </c>
      <c r="BL89" s="15" t="s">
        <v>124</v>
      </c>
      <c r="BM89" s="205" t="s">
        <v>125</v>
      </c>
    </row>
    <row r="90" s="2" customFormat="1">
      <c r="A90" s="36"/>
      <c r="B90" s="37"/>
      <c r="C90" s="38"/>
      <c r="D90" s="207" t="s">
        <v>126</v>
      </c>
      <c r="E90" s="38"/>
      <c r="F90" s="208" t="s">
        <v>127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126</v>
      </c>
      <c r="AU90" s="15" t="s">
        <v>79</v>
      </c>
    </row>
    <row r="91" s="2" customFormat="1" ht="16.5" customHeight="1">
      <c r="A91" s="36"/>
      <c r="B91" s="37"/>
      <c r="C91" s="212" t="s">
        <v>117</v>
      </c>
      <c r="D91" s="212" t="s">
        <v>128</v>
      </c>
      <c r="E91" s="213" t="s">
        <v>129</v>
      </c>
      <c r="F91" s="214" t="s">
        <v>130</v>
      </c>
      <c r="G91" s="215" t="s">
        <v>122</v>
      </c>
      <c r="H91" s="216">
        <v>8</v>
      </c>
      <c r="I91" s="217"/>
      <c r="J91" s="218">
        <f>ROUND(I91*H91,2)</f>
        <v>0</v>
      </c>
      <c r="K91" s="214" t="s">
        <v>123</v>
      </c>
      <c r="L91" s="219"/>
      <c r="M91" s="220" t="s">
        <v>19</v>
      </c>
      <c r="N91" s="221" t="s">
        <v>43</v>
      </c>
      <c r="O91" s="82"/>
      <c r="P91" s="203">
        <f>O91*H91</f>
        <v>0</v>
      </c>
      <c r="Q91" s="203">
        <v>0.00064000000000000005</v>
      </c>
      <c r="R91" s="203">
        <f>Q91*H91</f>
        <v>0.0051200000000000004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131</v>
      </c>
      <c r="AT91" s="205" t="s">
        <v>128</v>
      </c>
      <c r="AU91" s="205" t="s">
        <v>79</v>
      </c>
      <c r="AY91" s="15" t="s">
        <v>118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117</v>
      </c>
      <c r="BK91" s="206">
        <f>ROUND(I91*H91,2)</f>
        <v>0</v>
      </c>
      <c r="BL91" s="15" t="s">
        <v>124</v>
      </c>
      <c r="BM91" s="205" t="s">
        <v>132</v>
      </c>
    </row>
    <row r="92" s="2" customFormat="1" ht="24.15" customHeight="1">
      <c r="A92" s="36"/>
      <c r="B92" s="37"/>
      <c r="C92" s="194" t="s">
        <v>133</v>
      </c>
      <c r="D92" s="194" t="s">
        <v>119</v>
      </c>
      <c r="E92" s="195" t="s">
        <v>134</v>
      </c>
      <c r="F92" s="196" t="s">
        <v>135</v>
      </c>
      <c r="G92" s="197" t="s">
        <v>122</v>
      </c>
      <c r="H92" s="198">
        <v>175</v>
      </c>
      <c r="I92" s="199"/>
      <c r="J92" s="200">
        <f>ROUND(I92*H92,2)</f>
        <v>0</v>
      </c>
      <c r="K92" s="196" t="s">
        <v>123</v>
      </c>
      <c r="L92" s="42"/>
      <c r="M92" s="201" t="s">
        <v>19</v>
      </c>
      <c r="N92" s="202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124</v>
      </c>
      <c r="AT92" s="205" t="s">
        <v>119</v>
      </c>
      <c r="AU92" s="205" t="s">
        <v>79</v>
      </c>
      <c r="AY92" s="15" t="s">
        <v>118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117</v>
      </c>
      <c r="BK92" s="206">
        <f>ROUND(I92*H92,2)</f>
        <v>0</v>
      </c>
      <c r="BL92" s="15" t="s">
        <v>124</v>
      </c>
      <c r="BM92" s="205" t="s">
        <v>136</v>
      </c>
    </row>
    <row r="93" s="2" customFormat="1">
      <c r="A93" s="36"/>
      <c r="B93" s="37"/>
      <c r="C93" s="38"/>
      <c r="D93" s="207" t="s">
        <v>126</v>
      </c>
      <c r="E93" s="38"/>
      <c r="F93" s="208" t="s">
        <v>137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126</v>
      </c>
      <c r="AU93" s="15" t="s">
        <v>79</v>
      </c>
    </row>
    <row r="94" s="2" customFormat="1" ht="16.5" customHeight="1">
      <c r="A94" s="36"/>
      <c r="B94" s="37"/>
      <c r="C94" s="212" t="s">
        <v>138</v>
      </c>
      <c r="D94" s="212" t="s">
        <v>128</v>
      </c>
      <c r="E94" s="213" t="s">
        <v>139</v>
      </c>
      <c r="F94" s="214" t="s">
        <v>140</v>
      </c>
      <c r="G94" s="215" t="s">
        <v>122</v>
      </c>
      <c r="H94" s="216">
        <v>175</v>
      </c>
      <c r="I94" s="217"/>
      <c r="J94" s="218">
        <f>ROUND(I94*H94,2)</f>
        <v>0</v>
      </c>
      <c r="K94" s="214" t="s">
        <v>123</v>
      </c>
      <c r="L94" s="219"/>
      <c r="M94" s="220" t="s">
        <v>19</v>
      </c>
      <c r="N94" s="221" t="s">
        <v>43</v>
      </c>
      <c r="O94" s="82"/>
      <c r="P94" s="203">
        <f>O94*H94</f>
        <v>0</v>
      </c>
      <c r="Q94" s="203">
        <v>0.00017000000000000001</v>
      </c>
      <c r="R94" s="203">
        <f>Q94*H94</f>
        <v>0.029750000000000002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131</v>
      </c>
      <c r="AT94" s="205" t="s">
        <v>128</v>
      </c>
      <c r="AU94" s="205" t="s">
        <v>79</v>
      </c>
      <c r="AY94" s="15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117</v>
      </c>
      <c r="BK94" s="206">
        <f>ROUND(I94*H94,2)</f>
        <v>0</v>
      </c>
      <c r="BL94" s="15" t="s">
        <v>124</v>
      </c>
      <c r="BM94" s="205" t="s">
        <v>141</v>
      </c>
    </row>
    <row r="95" s="2" customFormat="1" ht="24.15" customHeight="1">
      <c r="A95" s="36"/>
      <c r="B95" s="37"/>
      <c r="C95" s="194" t="s">
        <v>142</v>
      </c>
      <c r="D95" s="194" t="s">
        <v>119</v>
      </c>
      <c r="E95" s="195" t="s">
        <v>134</v>
      </c>
      <c r="F95" s="196" t="s">
        <v>135</v>
      </c>
      <c r="G95" s="197" t="s">
        <v>122</v>
      </c>
      <c r="H95" s="198">
        <v>86</v>
      </c>
      <c r="I95" s="199"/>
      <c r="J95" s="200">
        <f>ROUND(I95*H95,2)</f>
        <v>0</v>
      </c>
      <c r="K95" s="196" t="s">
        <v>123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124</v>
      </c>
      <c r="AT95" s="205" t="s">
        <v>119</v>
      </c>
      <c r="AU95" s="205" t="s">
        <v>79</v>
      </c>
      <c r="AY95" s="15" t="s">
        <v>118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117</v>
      </c>
      <c r="BK95" s="206">
        <f>ROUND(I95*H95,2)</f>
        <v>0</v>
      </c>
      <c r="BL95" s="15" t="s">
        <v>124</v>
      </c>
      <c r="BM95" s="205" t="s">
        <v>143</v>
      </c>
    </row>
    <row r="96" s="2" customFormat="1">
      <c r="A96" s="36"/>
      <c r="B96" s="37"/>
      <c r="C96" s="38"/>
      <c r="D96" s="207" t="s">
        <v>126</v>
      </c>
      <c r="E96" s="38"/>
      <c r="F96" s="208" t="s">
        <v>137</v>
      </c>
      <c r="G96" s="38"/>
      <c r="H96" s="38"/>
      <c r="I96" s="209"/>
      <c r="J96" s="38"/>
      <c r="K96" s="38"/>
      <c r="L96" s="42"/>
      <c r="M96" s="210"/>
      <c r="N96" s="211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126</v>
      </c>
      <c r="AU96" s="15" t="s">
        <v>79</v>
      </c>
    </row>
    <row r="97" s="2" customFormat="1" ht="16.5" customHeight="1">
      <c r="A97" s="36"/>
      <c r="B97" s="37"/>
      <c r="C97" s="212" t="s">
        <v>144</v>
      </c>
      <c r="D97" s="212" t="s">
        <v>128</v>
      </c>
      <c r="E97" s="213" t="s">
        <v>145</v>
      </c>
      <c r="F97" s="214" t="s">
        <v>146</v>
      </c>
      <c r="G97" s="215" t="s">
        <v>122</v>
      </c>
      <c r="H97" s="216">
        <v>175</v>
      </c>
      <c r="I97" s="217"/>
      <c r="J97" s="218">
        <f>ROUND(I97*H97,2)</f>
        <v>0</v>
      </c>
      <c r="K97" s="214" t="s">
        <v>123</v>
      </c>
      <c r="L97" s="219"/>
      <c r="M97" s="220" t="s">
        <v>19</v>
      </c>
      <c r="N97" s="221" t="s">
        <v>43</v>
      </c>
      <c r="O97" s="82"/>
      <c r="P97" s="203">
        <f>O97*H97</f>
        <v>0</v>
      </c>
      <c r="Q97" s="203">
        <v>0.00012</v>
      </c>
      <c r="R97" s="203">
        <f>Q97*H97</f>
        <v>0.021000000000000001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131</v>
      </c>
      <c r="AT97" s="205" t="s">
        <v>128</v>
      </c>
      <c r="AU97" s="205" t="s">
        <v>79</v>
      </c>
      <c r="AY97" s="15" t="s">
        <v>118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117</v>
      </c>
      <c r="BK97" s="206">
        <f>ROUND(I97*H97,2)</f>
        <v>0</v>
      </c>
      <c r="BL97" s="15" t="s">
        <v>124</v>
      </c>
      <c r="BM97" s="205" t="s">
        <v>147</v>
      </c>
    </row>
    <row r="98" s="2" customFormat="1" ht="24.15" customHeight="1">
      <c r="A98" s="36"/>
      <c r="B98" s="37"/>
      <c r="C98" s="194" t="s">
        <v>148</v>
      </c>
      <c r="D98" s="194" t="s">
        <v>119</v>
      </c>
      <c r="E98" s="195" t="s">
        <v>149</v>
      </c>
      <c r="F98" s="196" t="s">
        <v>150</v>
      </c>
      <c r="G98" s="197" t="s">
        <v>122</v>
      </c>
      <c r="H98" s="198">
        <v>12</v>
      </c>
      <c r="I98" s="199"/>
      <c r="J98" s="200">
        <f>ROUND(I98*H98,2)</f>
        <v>0</v>
      </c>
      <c r="K98" s="196" t="s">
        <v>123</v>
      </c>
      <c r="L98" s="42"/>
      <c r="M98" s="201" t="s">
        <v>19</v>
      </c>
      <c r="N98" s="202" t="s">
        <v>43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124</v>
      </c>
      <c r="AT98" s="205" t="s">
        <v>119</v>
      </c>
      <c r="AU98" s="205" t="s">
        <v>79</v>
      </c>
      <c r="AY98" s="15" t="s">
        <v>118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117</v>
      </c>
      <c r="BK98" s="206">
        <f>ROUND(I98*H98,2)</f>
        <v>0</v>
      </c>
      <c r="BL98" s="15" t="s">
        <v>124</v>
      </c>
      <c r="BM98" s="205" t="s">
        <v>151</v>
      </c>
    </row>
    <row r="99" s="2" customFormat="1">
      <c r="A99" s="36"/>
      <c r="B99" s="37"/>
      <c r="C99" s="38"/>
      <c r="D99" s="207" t="s">
        <v>126</v>
      </c>
      <c r="E99" s="38"/>
      <c r="F99" s="208" t="s">
        <v>152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126</v>
      </c>
      <c r="AU99" s="15" t="s">
        <v>79</v>
      </c>
    </row>
    <row r="100" s="2" customFormat="1" ht="16.5" customHeight="1">
      <c r="A100" s="36"/>
      <c r="B100" s="37"/>
      <c r="C100" s="212" t="s">
        <v>153</v>
      </c>
      <c r="D100" s="212" t="s">
        <v>128</v>
      </c>
      <c r="E100" s="213" t="s">
        <v>154</v>
      </c>
      <c r="F100" s="214" t="s">
        <v>155</v>
      </c>
      <c r="G100" s="215" t="s">
        <v>122</v>
      </c>
      <c r="H100" s="216">
        <v>12</v>
      </c>
      <c r="I100" s="217"/>
      <c r="J100" s="218">
        <f>ROUND(I100*H100,2)</f>
        <v>0</v>
      </c>
      <c r="K100" s="214" t="s">
        <v>123</v>
      </c>
      <c r="L100" s="219"/>
      <c r="M100" s="220" t="s">
        <v>19</v>
      </c>
      <c r="N100" s="221" t="s">
        <v>43</v>
      </c>
      <c r="O100" s="82"/>
      <c r="P100" s="203">
        <f>O100*H100</f>
        <v>0</v>
      </c>
      <c r="Q100" s="203">
        <v>0.00011</v>
      </c>
      <c r="R100" s="203">
        <f>Q100*H100</f>
        <v>0.00132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131</v>
      </c>
      <c r="AT100" s="205" t="s">
        <v>128</v>
      </c>
      <c r="AU100" s="205" t="s">
        <v>79</v>
      </c>
      <c r="AY100" s="15" t="s">
        <v>118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117</v>
      </c>
      <c r="BK100" s="206">
        <f>ROUND(I100*H100,2)</f>
        <v>0</v>
      </c>
      <c r="BL100" s="15" t="s">
        <v>124</v>
      </c>
      <c r="BM100" s="205" t="s">
        <v>156</v>
      </c>
    </row>
    <row r="101" s="2" customFormat="1" ht="24.15" customHeight="1">
      <c r="A101" s="36"/>
      <c r="B101" s="37"/>
      <c r="C101" s="194" t="s">
        <v>157</v>
      </c>
      <c r="D101" s="194" t="s">
        <v>119</v>
      </c>
      <c r="E101" s="195" t="s">
        <v>149</v>
      </c>
      <c r="F101" s="196" t="s">
        <v>150</v>
      </c>
      <c r="G101" s="197" t="s">
        <v>122</v>
      </c>
      <c r="H101" s="198">
        <v>10</v>
      </c>
      <c r="I101" s="199"/>
      <c r="J101" s="200">
        <f>ROUND(I101*H101,2)</f>
        <v>0</v>
      </c>
      <c r="K101" s="196" t="s">
        <v>123</v>
      </c>
      <c r="L101" s="42"/>
      <c r="M101" s="201" t="s">
        <v>19</v>
      </c>
      <c r="N101" s="202" t="s">
        <v>43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124</v>
      </c>
      <c r="AT101" s="205" t="s">
        <v>119</v>
      </c>
      <c r="AU101" s="205" t="s">
        <v>79</v>
      </c>
      <c r="AY101" s="15" t="s">
        <v>118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117</v>
      </c>
      <c r="BK101" s="206">
        <f>ROUND(I101*H101,2)</f>
        <v>0</v>
      </c>
      <c r="BL101" s="15" t="s">
        <v>124</v>
      </c>
      <c r="BM101" s="205" t="s">
        <v>158</v>
      </c>
    </row>
    <row r="102" s="2" customFormat="1">
      <c r="A102" s="36"/>
      <c r="B102" s="37"/>
      <c r="C102" s="38"/>
      <c r="D102" s="207" t="s">
        <v>126</v>
      </c>
      <c r="E102" s="38"/>
      <c r="F102" s="208" t="s">
        <v>152</v>
      </c>
      <c r="G102" s="38"/>
      <c r="H102" s="38"/>
      <c r="I102" s="209"/>
      <c r="J102" s="38"/>
      <c r="K102" s="38"/>
      <c r="L102" s="42"/>
      <c r="M102" s="210"/>
      <c r="N102" s="211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126</v>
      </c>
      <c r="AU102" s="15" t="s">
        <v>79</v>
      </c>
    </row>
    <row r="103" s="2" customFormat="1" ht="16.5" customHeight="1">
      <c r="A103" s="36"/>
      <c r="B103" s="37"/>
      <c r="C103" s="212" t="s">
        <v>159</v>
      </c>
      <c r="D103" s="212" t="s">
        <v>128</v>
      </c>
      <c r="E103" s="213" t="s">
        <v>160</v>
      </c>
      <c r="F103" s="214" t="s">
        <v>161</v>
      </c>
      <c r="G103" s="215" t="s">
        <v>122</v>
      </c>
      <c r="H103" s="216">
        <v>10</v>
      </c>
      <c r="I103" s="217"/>
      <c r="J103" s="218">
        <f>ROUND(I103*H103,2)</f>
        <v>0</v>
      </c>
      <c r="K103" s="214" t="s">
        <v>123</v>
      </c>
      <c r="L103" s="219"/>
      <c r="M103" s="220" t="s">
        <v>19</v>
      </c>
      <c r="N103" s="221" t="s">
        <v>43</v>
      </c>
      <c r="O103" s="82"/>
      <c r="P103" s="203">
        <f>O103*H103</f>
        <v>0</v>
      </c>
      <c r="Q103" s="203">
        <v>8.0000000000000007E-05</v>
      </c>
      <c r="R103" s="203">
        <f>Q103*H103</f>
        <v>0.00080000000000000004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131</v>
      </c>
      <c r="AT103" s="205" t="s">
        <v>128</v>
      </c>
      <c r="AU103" s="205" t="s">
        <v>79</v>
      </c>
      <c r="AY103" s="15" t="s">
        <v>118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117</v>
      </c>
      <c r="BK103" s="206">
        <f>ROUND(I103*H103,2)</f>
        <v>0</v>
      </c>
      <c r="BL103" s="15" t="s">
        <v>124</v>
      </c>
      <c r="BM103" s="205" t="s">
        <v>162</v>
      </c>
    </row>
    <row r="104" s="2" customFormat="1" ht="24.15" customHeight="1">
      <c r="A104" s="36"/>
      <c r="B104" s="37"/>
      <c r="C104" s="194" t="s">
        <v>163</v>
      </c>
      <c r="D104" s="194" t="s">
        <v>119</v>
      </c>
      <c r="E104" s="195" t="s">
        <v>149</v>
      </c>
      <c r="F104" s="196" t="s">
        <v>150</v>
      </c>
      <c r="G104" s="197" t="s">
        <v>122</v>
      </c>
      <c r="H104" s="198">
        <v>20</v>
      </c>
      <c r="I104" s="199"/>
      <c r="J104" s="200">
        <f>ROUND(I104*H104,2)</f>
        <v>0</v>
      </c>
      <c r="K104" s="196" t="s">
        <v>123</v>
      </c>
      <c r="L104" s="42"/>
      <c r="M104" s="201" t="s">
        <v>19</v>
      </c>
      <c r="N104" s="202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124</v>
      </c>
      <c r="AT104" s="205" t="s">
        <v>119</v>
      </c>
      <c r="AU104" s="205" t="s">
        <v>79</v>
      </c>
      <c r="AY104" s="15" t="s">
        <v>118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117</v>
      </c>
      <c r="BK104" s="206">
        <f>ROUND(I104*H104,2)</f>
        <v>0</v>
      </c>
      <c r="BL104" s="15" t="s">
        <v>124</v>
      </c>
      <c r="BM104" s="205" t="s">
        <v>164</v>
      </c>
    </row>
    <row r="105" s="2" customFormat="1">
      <c r="A105" s="36"/>
      <c r="B105" s="37"/>
      <c r="C105" s="38"/>
      <c r="D105" s="207" t="s">
        <v>126</v>
      </c>
      <c r="E105" s="38"/>
      <c r="F105" s="208" t="s">
        <v>152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126</v>
      </c>
      <c r="AU105" s="15" t="s">
        <v>79</v>
      </c>
    </row>
    <row r="106" s="2" customFormat="1" ht="16.5" customHeight="1">
      <c r="A106" s="36"/>
      <c r="B106" s="37"/>
      <c r="C106" s="212" t="s">
        <v>8</v>
      </c>
      <c r="D106" s="212" t="s">
        <v>128</v>
      </c>
      <c r="E106" s="213" t="s">
        <v>165</v>
      </c>
      <c r="F106" s="214" t="s">
        <v>166</v>
      </c>
      <c r="G106" s="215" t="s">
        <v>122</v>
      </c>
      <c r="H106" s="216">
        <v>20</v>
      </c>
      <c r="I106" s="217"/>
      <c r="J106" s="218">
        <f>ROUND(I106*H106,2)</f>
        <v>0</v>
      </c>
      <c r="K106" s="214" t="s">
        <v>123</v>
      </c>
      <c r="L106" s="219"/>
      <c r="M106" s="220" t="s">
        <v>19</v>
      </c>
      <c r="N106" s="221" t="s">
        <v>43</v>
      </c>
      <c r="O106" s="82"/>
      <c r="P106" s="203">
        <f>O106*H106</f>
        <v>0</v>
      </c>
      <c r="Q106" s="203">
        <v>6.0000000000000002E-05</v>
      </c>
      <c r="R106" s="203">
        <f>Q106*H106</f>
        <v>0.0012000000000000001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131</v>
      </c>
      <c r="AT106" s="205" t="s">
        <v>128</v>
      </c>
      <c r="AU106" s="205" t="s">
        <v>79</v>
      </c>
      <c r="AY106" s="15" t="s">
        <v>118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117</v>
      </c>
      <c r="BK106" s="206">
        <f>ROUND(I106*H106,2)</f>
        <v>0</v>
      </c>
      <c r="BL106" s="15" t="s">
        <v>124</v>
      </c>
      <c r="BM106" s="205" t="s">
        <v>167</v>
      </c>
    </row>
    <row r="107" s="11" customFormat="1" ht="25.92" customHeight="1">
      <c r="A107" s="11"/>
      <c r="B107" s="180"/>
      <c r="C107" s="181"/>
      <c r="D107" s="182" t="s">
        <v>70</v>
      </c>
      <c r="E107" s="183" t="s">
        <v>168</v>
      </c>
      <c r="F107" s="183" t="s">
        <v>169</v>
      </c>
      <c r="G107" s="181"/>
      <c r="H107" s="181"/>
      <c r="I107" s="184"/>
      <c r="J107" s="185">
        <f>BK107</f>
        <v>0</v>
      </c>
      <c r="K107" s="181"/>
      <c r="L107" s="186"/>
      <c r="M107" s="187"/>
      <c r="N107" s="188"/>
      <c r="O107" s="188"/>
      <c r="P107" s="189">
        <f>SUM(P108:P131)</f>
        <v>0</v>
      </c>
      <c r="Q107" s="188"/>
      <c r="R107" s="189">
        <f>SUM(R108:R131)</f>
        <v>0.0025599999999999998</v>
      </c>
      <c r="S107" s="188"/>
      <c r="T107" s="190">
        <f>SUM(T108:T131)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91" t="s">
        <v>117</v>
      </c>
      <c r="AT107" s="192" t="s">
        <v>70</v>
      </c>
      <c r="AU107" s="192" t="s">
        <v>71</v>
      </c>
      <c r="AY107" s="191" t="s">
        <v>118</v>
      </c>
      <c r="BK107" s="193">
        <f>SUM(BK108:BK131)</f>
        <v>0</v>
      </c>
    </row>
    <row r="108" s="2" customFormat="1" ht="24.15" customHeight="1">
      <c r="A108" s="36"/>
      <c r="B108" s="37"/>
      <c r="C108" s="194" t="s">
        <v>170</v>
      </c>
      <c r="D108" s="194" t="s">
        <v>119</v>
      </c>
      <c r="E108" s="195" t="s">
        <v>171</v>
      </c>
      <c r="F108" s="196" t="s">
        <v>172</v>
      </c>
      <c r="G108" s="197" t="s">
        <v>173</v>
      </c>
      <c r="H108" s="198">
        <v>4</v>
      </c>
      <c r="I108" s="199"/>
      <c r="J108" s="200">
        <f>ROUND(I108*H108,2)</f>
        <v>0</v>
      </c>
      <c r="K108" s="196" t="s">
        <v>123</v>
      </c>
      <c r="L108" s="42"/>
      <c r="M108" s="201" t="s">
        <v>19</v>
      </c>
      <c r="N108" s="202" t="s">
        <v>43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124</v>
      </c>
      <c r="AT108" s="205" t="s">
        <v>119</v>
      </c>
      <c r="AU108" s="205" t="s">
        <v>79</v>
      </c>
      <c r="AY108" s="15" t="s">
        <v>118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117</v>
      </c>
      <c r="BK108" s="206">
        <f>ROUND(I108*H108,2)</f>
        <v>0</v>
      </c>
      <c r="BL108" s="15" t="s">
        <v>124</v>
      </c>
      <c r="BM108" s="205" t="s">
        <v>174</v>
      </c>
    </row>
    <row r="109" s="2" customFormat="1">
      <c r="A109" s="36"/>
      <c r="B109" s="37"/>
      <c r="C109" s="38"/>
      <c r="D109" s="207" t="s">
        <v>126</v>
      </c>
      <c r="E109" s="38"/>
      <c r="F109" s="208" t="s">
        <v>175</v>
      </c>
      <c r="G109" s="38"/>
      <c r="H109" s="38"/>
      <c r="I109" s="209"/>
      <c r="J109" s="38"/>
      <c r="K109" s="38"/>
      <c r="L109" s="42"/>
      <c r="M109" s="210"/>
      <c r="N109" s="21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126</v>
      </c>
      <c r="AU109" s="15" t="s">
        <v>79</v>
      </c>
    </row>
    <row r="110" s="2" customFormat="1" ht="16.5" customHeight="1">
      <c r="A110" s="36"/>
      <c r="B110" s="37"/>
      <c r="C110" s="212" t="s">
        <v>176</v>
      </c>
      <c r="D110" s="212" t="s">
        <v>128</v>
      </c>
      <c r="E110" s="213" t="s">
        <v>177</v>
      </c>
      <c r="F110" s="214" t="s">
        <v>178</v>
      </c>
      <c r="G110" s="215" t="s">
        <v>173</v>
      </c>
      <c r="H110" s="216">
        <v>4</v>
      </c>
      <c r="I110" s="217"/>
      <c r="J110" s="218">
        <f>ROUND(I110*H110,2)</f>
        <v>0</v>
      </c>
      <c r="K110" s="214" t="s">
        <v>123</v>
      </c>
      <c r="L110" s="219"/>
      <c r="M110" s="220" t="s">
        <v>19</v>
      </c>
      <c r="N110" s="221" t="s">
        <v>43</v>
      </c>
      <c r="O110" s="82"/>
      <c r="P110" s="203">
        <f>O110*H110</f>
        <v>0</v>
      </c>
      <c r="Q110" s="203">
        <v>4.0000000000000003E-05</v>
      </c>
      <c r="R110" s="203">
        <f>Q110*H110</f>
        <v>0.00016000000000000001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131</v>
      </c>
      <c r="AT110" s="205" t="s">
        <v>128</v>
      </c>
      <c r="AU110" s="205" t="s">
        <v>79</v>
      </c>
      <c r="AY110" s="15" t="s">
        <v>118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117</v>
      </c>
      <c r="BK110" s="206">
        <f>ROUND(I110*H110,2)</f>
        <v>0</v>
      </c>
      <c r="BL110" s="15" t="s">
        <v>124</v>
      </c>
      <c r="BM110" s="205" t="s">
        <v>179</v>
      </c>
    </row>
    <row r="111" s="2" customFormat="1" ht="16.5" customHeight="1">
      <c r="A111" s="36"/>
      <c r="B111" s="37"/>
      <c r="C111" s="212" t="s">
        <v>180</v>
      </c>
      <c r="D111" s="212" t="s">
        <v>128</v>
      </c>
      <c r="E111" s="213" t="s">
        <v>181</v>
      </c>
      <c r="F111" s="214" t="s">
        <v>182</v>
      </c>
      <c r="G111" s="215" t="s">
        <v>173</v>
      </c>
      <c r="H111" s="216">
        <v>4</v>
      </c>
      <c r="I111" s="217"/>
      <c r="J111" s="218">
        <f>ROUND(I111*H111,2)</f>
        <v>0</v>
      </c>
      <c r="K111" s="214" t="s">
        <v>123</v>
      </c>
      <c r="L111" s="219"/>
      <c r="M111" s="220" t="s">
        <v>19</v>
      </c>
      <c r="N111" s="221" t="s">
        <v>43</v>
      </c>
      <c r="O111" s="82"/>
      <c r="P111" s="203">
        <f>O111*H111</f>
        <v>0</v>
      </c>
      <c r="Q111" s="203">
        <v>3.0000000000000001E-05</v>
      </c>
      <c r="R111" s="203">
        <f>Q111*H111</f>
        <v>0.00012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131</v>
      </c>
      <c r="AT111" s="205" t="s">
        <v>128</v>
      </c>
      <c r="AU111" s="205" t="s">
        <v>79</v>
      </c>
      <c r="AY111" s="15" t="s">
        <v>118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117</v>
      </c>
      <c r="BK111" s="206">
        <f>ROUND(I111*H111,2)</f>
        <v>0</v>
      </c>
      <c r="BL111" s="15" t="s">
        <v>124</v>
      </c>
      <c r="BM111" s="205" t="s">
        <v>183</v>
      </c>
    </row>
    <row r="112" s="2" customFormat="1" ht="16.5" customHeight="1">
      <c r="A112" s="36"/>
      <c r="B112" s="37"/>
      <c r="C112" s="212" t="s">
        <v>124</v>
      </c>
      <c r="D112" s="212" t="s">
        <v>128</v>
      </c>
      <c r="E112" s="213" t="s">
        <v>184</v>
      </c>
      <c r="F112" s="214" t="s">
        <v>185</v>
      </c>
      <c r="G112" s="215" t="s">
        <v>173</v>
      </c>
      <c r="H112" s="216">
        <v>4</v>
      </c>
      <c r="I112" s="217"/>
      <c r="J112" s="218">
        <f>ROUND(I112*H112,2)</f>
        <v>0</v>
      </c>
      <c r="K112" s="214" t="s">
        <v>123</v>
      </c>
      <c r="L112" s="219"/>
      <c r="M112" s="220" t="s">
        <v>19</v>
      </c>
      <c r="N112" s="221" t="s">
        <v>43</v>
      </c>
      <c r="O112" s="82"/>
      <c r="P112" s="203">
        <f>O112*H112</f>
        <v>0</v>
      </c>
      <c r="Q112" s="203">
        <v>1.0000000000000001E-05</v>
      </c>
      <c r="R112" s="203">
        <f>Q112*H112</f>
        <v>4.0000000000000003E-05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131</v>
      </c>
      <c r="AT112" s="205" t="s">
        <v>128</v>
      </c>
      <c r="AU112" s="205" t="s">
        <v>79</v>
      </c>
      <c r="AY112" s="15" t="s">
        <v>118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117</v>
      </c>
      <c r="BK112" s="206">
        <f>ROUND(I112*H112,2)</f>
        <v>0</v>
      </c>
      <c r="BL112" s="15" t="s">
        <v>124</v>
      </c>
      <c r="BM112" s="205" t="s">
        <v>186</v>
      </c>
    </row>
    <row r="113" s="2" customFormat="1" ht="24.15" customHeight="1">
      <c r="A113" s="36"/>
      <c r="B113" s="37"/>
      <c r="C113" s="194" t="s">
        <v>187</v>
      </c>
      <c r="D113" s="194" t="s">
        <v>119</v>
      </c>
      <c r="E113" s="195" t="s">
        <v>188</v>
      </c>
      <c r="F113" s="196" t="s">
        <v>189</v>
      </c>
      <c r="G113" s="197" t="s">
        <v>173</v>
      </c>
      <c r="H113" s="198">
        <v>6</v>
      </c>
      <c r="I113" s="199"/>
      <c r="J113" s="200">
        <f>ROUND(I113*H113,2)</f>
        <v>0</v>
      </c>
      <c r="K113" s="196" t="s">
        <v>123</v>
      </c>
      <c r="L113" s="42"/>
      <c r="M113" s="201" t="s">
        <v>19</v>
      </c>
      <c r="N113" s="202" t="s">
        <v>43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124</v>
      </c>
      <c r="AT113" s="205" t="s">
        <v>119</v>
      </c>
      <c r="AU113" s="205" t="s">
        <v>79</v>
      </c>
      <c r="AY113" s="15" t="s">
        <v>118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117</v>
      </c>
      <c r="BK113" s="206">
        <f>ROUND(I113*H113,2)</f>
        <v>0</v>
      </c>
      <c r="BL113" s="15" t="s">
        <v>124</v>
      </c>
      <c r="BM113" s="205" t="s">
        <v>190</v>
      </c>
    </row>
    <row r="114" s="2" customFormat="1">
      <c r="A114" s="36"/>
      <c r="B114" s="37"/>
      <c r="C114" s="38"/>
      <c r="D114" s="207" t="s">
        <v>126</v>
      </c>
      <c r="E114" s="38"/>
      <c r="F114" s="208" t="s">
        <v>191</v>
      </c>
      <c r="G114" s="38"/>
      <c r="H114" s="38"/>
      <c r="I114" s="209"/>
      <c r="J114" s="38"/>
      <c r="K114" s="38"/>
      <c r="L114" s="42"/>
      <c r="M114" s="210"/>
      <c r="N114" s="211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126</v>
      </c>
      <c r="AU114" s="15" t="s">
        <v>79</v>
      </c>
    </row>
    <row r="115" s="2" customFormat="1" ht="16.5" customHeight="1">
      <c r="A115" s="36"/>
      <c r="B115" s="37"/>
      <c r="C115" s="212" t="s">
        <v>192</v>
      </c>
      <c r="D115" s="212" t="s">
        <v>128</v>
      </c>
      <c r="E115" s="213" t="s">
        <v>193</v>
      </c>
      <c r="F115" s="214" t="s">
        <v>194</v>
      </c>
      <c r="G115" s="215" t="s">
        <v>173</v>
      </c>
      <c r="H115" s="216">
        <v>6</v>
      </c>
      <c r="I115" s="217"/>
      <c r="J115" s="218">
        <f>ROUND(I115*H115,2)</f>
        <v>0</v>
      </c>
      <c r="K115" s="214" t="s">
        <v>123</v>
      </c>
      <c r="L115" s="219"/>
      <c r="M115" s="220" t="s">
        <v>19</v>
      </c>
      <c r="N115" s="221" t="s">
        <v>43</v>
      </c>
      <c r="O115" s="82"/>
      <c r="P115" s="203">
        <f>O115*H115</f>
        <v>0</v>
      </c>
      <c r="Q115" s="203">
        <v>4.0000000000000003E-05</v>
      </c>
      <c r="R115" s="203">
        <f>Q115*H115</f>
        <v>0.00024000000000000003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131</v>
      </c>
      <c r="AT115" s="205" t="s">
        <v>128</v>
      </c>
      <c r="AU115" s="205" t="s">
        <v>79</v>
      </c>
      <c r="AY115" s="15" t="s">
        <v>118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117</v>
      </c>
      <c r="BK115" s="206">
        <f>ROUND(I115*H115,2)</f>
        <v>0</v>
      </c>
      <c r="BL115" s="15" t="s">
        <v>124</v>
      </c>
      <c r="BM115" s="205" t="s">
        <v>195</v>
      </c>
    </row>
    <row r="116" s="2" customFormat="1" ht="16.5" customHeight="1">
      <c r="A116" s="36"/>
      <c r="B116" s="37"/>
      <c r="C116" s="212" t="s">
        <v>196</v>
      </c>
      <c r="D116" s="212" t="s">
        <v>128</v>
      </c>
      <c r="E116" s="213" t="s">
        <v>197</v>
      </c>
      <c r="F116" s="214" t="s">
        <v>182</v>
      </c>
      <c r="G116" s="215" t="s">
        <v>173</v>
      </c>
      <c r="H116" s="216">
        <v>6</v>
      </c>
      <c r="I116" s="217"/>
      <c r="J116" s="218">
        <f>ROUND(I116*H116,2)</f>
        <v>0</v>
      </c>
      <c r="K116" s="214" t="s">
        <v>123</v>
      </c>
      <c r="L116" s="219"/>
      <c r="M116" s="220" t="s">
        <v>19</v>
      </c>
      <c r="N116" s="221" t="s">
        <v>43</v>
      </c>
      <c r="O116" s="82"/>
      <c r="P116" s="203">
        <f>O116*H116</f>
        <v>0</v>
      </c>
      <c r="Q116" s="203">
        <v>3.0000000000000001E-05</v>
      </c>
      <c r="R116" s="203">
        <f>Q116*H116</f>
        <v>0.00018000000000000001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131</v>
      </c>
      <c r="AT116" s="205" t="s">
        <v>128</v>
      </c>
      <c r="AU116" s="205" t="s">
        <v>79</v>
      </c>
      <c r="AY116" s="15" t="s">
        <v>118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117</v>
      </c>
      <c r="BK116" s="206">
        <f>ROUND(I116*H116,2)</f>
        <v>0</v>
      </c>
      <c r="BL116" s="15" t="s">
        <v>124</v>
      </c>
      <c r="BM116" s="205" t="s">
        <v>198</v>
      </c>
    </row>
    <row r="117" s="2" customFormat="1" ht="16.5" customHeight="1">
      <c r="A117" s="36"/>
      <c r="B117" s="37"/>
      <c r="C117" s="212" t="s">
        <v>199</v>
      </c>
      <c r="D117" s="212" t="s">
        <v>128</v>
      </c>
      <c r="E117" s="213" t="s">
        <v>200</v>
      </c>
      <c r="F117" s="214" t="s">
        <v>185</v>
      </c>
      <c r="G117" s="215" t="s">
        <v>173</v>
      </c>
      <c r="H117" s="216">
        <v>6</v>
      </c>
      <c r="I117" s="217"/>
      <c r="J117" s="218">
        <f>ROUND(I117*H117,2)</f>
        <v>0</v>
      </c>
      <c r="K117" s="214" t="s">
        <v>123</v>
      </c>
      <c r="L117" s="219"/>
      <c r="M117" s="220" t="s">
        <v>19</v>
      </c>
      <c r="N117" s="221" t="s">
        <v>43</v>
      </c>
      <c r="O117" s="82"/>
      <c r="P117" s="203">
        <f>O117*H117</f>
        <v>0</v>
      </c>
      <c r="Q117" s="203">
        <v>1.0000000000000001E-05</v>
      </c>
      <c r="R117" s="203">
        <f>Q117*H117</f>
        <v>6.0000000000000008E-05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131</v>
      </c>
      <c r="AT117" s="205" t="s">
        <v>128</v>
      </c>
      <c r="AU117" s="205" t="s">
        <v>79</v>
      </c>
      <c r="AY117" s="15" t="s">
        <v>118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117</v>
      </c>
      <c r="BK117" s="206">
        <f>ROUND(I117*H117,2)</f>
        <v>0</v>
      </c>
      <c r="BL117" s="15" t="s">
        <v>124</v>
      </c>
      <c r="BM117" s="205" t="s">
        <v>201</v>
      </c>
    </row>
    <row r="118" s="2" customFormat="1" ht="24.15" customHeight="1">
      <c r="A118" s="36"/>
      <c r="B118" s="37"/>
      <c r="C118" s="194" t="s">
        <v>7</v>
      </c>
      <c r="D118" s="194" t="s">
        <v>119</v>
      </c>
      <c r="E118" s="195" t="s">
        <v>202</v>
      </c>
      <c r="F118" s="196" t="s">
        <v>203</v>
      </c>
      <c r="G118" s="197" t="s">
        <v>173</v>
      </c>
      <c r="H118" s="198">
        <v>7</v>
      </c>
      <c r="I118" s="199"/>
      <c r="J118" s="200">
        <f>ROUND(I118*H118,2)</f>
        <v>0</v>
      </c>
      <c r="K118" s="196" t="s">
        <v>123</v>
      </c>
      <c r="L118" s="42"/>
      <c r="M118" s="201" t="s">
        <v>19</v>
      </c>
      <c r="N118" s="202" t="s">
        <v>43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124</v>
      </c>
      <c r="AT118" s="205" t="s">
        <v>119</v>
      </c>
      <c r="AU118" s="205" t="s">
        <v>79</v>
      </c>
      <c r="AY118" s="15" t="s">
        <v>118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117</v>
      </c>
      <c r="BK118" s="206">
        <f>ROUND(I118*H118,2)</f>
        <v>0</v>
      </c>
      <c r="BL118" s="15" t="s">
        <v>124</v>
      </c>
      <c r="BM118" s="205" t="s">
        <v>204</v>
      </c>
    </row>
    <row r="119" s="2" customFormat="1">
      <c r="A119" s="36"/>
      <c r="B119" s="37"/>
      <c r="C119" s="38"/>
      <c r="D119" s="207" t="s">
        <v>126</v>
      </c>
      <c r="E119" s="38"/>
      <c r="F119" s="208" t="s">
        <v>205</v>
      </c>
      <c r="G119" s="38"/>
      <c r="H119" s="38"/>
      <c r="I119" s="209"/>
      <c r="J119" s="38"/>
      <c r="K119" s="38"/>
      <c r="L119" s="42"/>
      <c r="M119" s="210"/>
      <c r="N119" s="211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126</v>
      </c>
      <c r="AU119" s="15" t="s">
        <v>79</v>
      </c>
    </row>
    <row r="120" s="2" customFormat="1" ht="16.5" customHeight="1">
      <c r="A120" s="36"/>
      <c r="B120" s="37"/>
      <c r="C120" s="212" t="s">
        <v>206</v>
      </c>
      <c r="D120" s="212" t="s">
        <v>128</v>
      </c>
      <c r="E120" s="213" t="s">
        <v>207</v>
      </c>
      <c r="F120" s="214" t="s">
        <v>208</v>
      </c>
      <c r="G120" s="215" t="s">
        <v>173</v>
      </c>
      <c r="H120" s="216">
        <v>7</v>
      </c>
      <c r="I120" s="217"/>
      <c r="J120" s="218">
        <f>ROUND(I120*H120,2)</f>
        <v>0</v>
      </c>
      <c r="K120" s="214" t="s">
        <v>123</v>
      </c>
      <c r="L120" s="219"/>
      <c r="M120" s="220" t="s">
        <v>19</v>
      </c>
      <c r="N120" s="221" t="s">
        <v>43</v>
      </c>
      <c r="O120" s="82"/>
      <c r="P120" s="203">
        <f>O120*H120</f>
        <v>0</v>
      </c>
      <c r="Q120" s="203">
        <v>6.9999999999999994E-05</v>
      </c>
      <c r="R120" s="203">
        <f>Q120*H120</f>
        <v>0.00048999999999999998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131</v>
      </c>
      <c r="AT120" s="205" t="s">
        <v>128</v>
      </c>
      <c r="AU120" s="205" t="s">
        <v>79</v>
      </c>
      <c r="AY120" s="15" t="s">
        <v>118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117</v>
      </c>
      <c r="BK120" s="206">
        <f>ROUND(I120*H120,2)</f>
        <v>0</v>
      </c>
      <c r="BL120" s="15" t="s">
        <v>124</v>
      </c>
      <c r="BM120" s="205" t="s">
        <v>209</v>
      </c>
    </row>
    <row r="121" s="2" customFormat="1" ht="16.5" customHeight="1">
      <c r="A121" s="36"/>
      <c r="B121" s="37"/>
      <c r="C121" s="212" t="s">
        <v>210</v>
      </c>
      <c r="D121" s="212" t="s">
        <v>128</v>
      </c>
      <c r="E121" s="213" t="s">
        <v>184</v>
      </c>
      <c r="F121" s="214" t="s">
        <v>185</v>
      </c>
      <c r="G121" s="215" t="s">
        <v>173</v>
      </c>
      <c r="H121" s="216">
        <v>7</v>
      </c>
      <c r="I121" s="217"/>
      <c r="J121" s="218">
        <f>ROUND(I121*H121,2)</f>
        <v>0</v>
      </c>
      <c r="K121" s="214" t="s">
        <v>123</v>
      </c>
      <c r="L121" s="219"/>
      <c r="M121" s="220" t="s">
        <v>19</v>
      </c>
      <c r="N121" s="221" t="s">
        <v>43</v>
      </c>
      <c r="O121" s="82"/>
      <c r="P121" s="203">
        <f>O121*H121</f>
        <v>0</v>
      </c>
      <c r="Q121" s="203">
        <v>1.0000000000000001E-05</v>
      </c>
      <c r="R121" s="203">
        <f>Q121*H121</f>
        <v>7.0000000000000007E-05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131</v>
      </c>
      <c r="AT121" s="205" t="s">
        <v>128</v>
      </c>
      <c r="AU121" s="205" t="s">
        <v>79</v>
      </c>
      <c r="AY121" s="15" t="s">
        <v>118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117</v>
      </c>
      <c r="BK121" s="206">
        <f>ROUND(I121*H121,2)</f>
        <v>0</v>
      </c>
      <c r="BL121" s="15" t="s">
        <v>124</v>
      </c>
      <c r="BM121" s="205" t="s">
        <v>211</v>
      </c>
    </row>
    <row r="122" s="2" customFormat="1" ht="24.15" customHeight="1">
      <c r="A122" s="36"/>
      <c r="B122" s="37"/>
      <c r="C122" s="194" t="s">
        <v>212</v>
      </c>
      <c r="D122" s="194" t="s">
        <v>119</v>
      </c>
      <c r="E122" s="195" t="s">
        <v>213</v>
      </c>
      <c r="F122" s="196" t="s">
        <v>214</v>
      </c>
      <c r="G122" s="197" t="s">
        <v>173</v>
      </c>
      <c r="H122" s="198">
        <v>12</v>
      </c>
      <c r="I122" s="199"/>
      <c r="J122" s="200">
        <f>ROUND(I122*H122,2)</f>
        <v>0</v>
      </c>
      <c r="K122" s="196" t="s">
        <v>123</v>
      </c>
      <c r="L122" s="42"/>
      <c r="M122" s="201" t="s">
        <v>19</v>
      </c>
      <c r="N122" s="202" t="s">
        <v>43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124</v>
      </c>
      <c r="AT122" s="205" t="s">
        <v>119</v>
      </c>
      <c r="AU122" s="205" t="s">
        <v>79</v>
      </c>
      <c r="AY122" s="15" t="s">
        <v>118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117</v>
      </c>
      <c r="BK122" s="206">
        <f>ROUND(I122*H122,2)</f>
        <v>0</v>
      </c>
      <c r="BL122" s="15" t="s">
        <v>124</v>
      </c>
      <c r="BM122" s="205" t="s">
        <v>215</v>
      </c>
    </row>
    <row r="123" s="2" customFormat="1">
      <c r="A123" s="36"/>
      <c r="B123" s="37"/>
      <c r="C123" s="38"/>
      <c r="D123" s="207" t="s">
        <v>126</v>
      </c>
      <c r="E123" s="38"/>
      <c r="F123" s="208" t="s">
        <v>216</v>
      </c>
      <c r="G123" s="38"/>
      <c r="H123" s="38"/>
      <c r="I123" s="209"/>
      <c r="J123" s="38"/>
      <c r="K123" s="38"/>
      <c r="L123" s="42"/>
      <c r="M123" s="210"/>
      <c r="N123" s="211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126</v>
      </c>
      <c r="AU123" s="15" t="s">
        <v>79</v>
      </c>
    </row>
    <row r="124" s="2" customFormat="1" ht="16.5" customHeight="1">
      <c r="A124" s="36"/>
      <c r="B124" s="37"/>
      <c r="C124" s="212" t="s">
        <v>217</v>
      </c>
      <c r="D124" s="212" t="s">
        <v>128</v>
      </c>
      <c r="E124" s="213" t="s">
        <v>218</v>
      </c>
      <c r="F124" s="214" t="s">
        <v>219</v>
      </c>
      <c r="G124" s="215" t="s">
        <v>173</v>
      </c>
      <c r="H124" s="216">
        <v>12</v>
      </c>
      <c r="I124" s="217"/>
      <c r="J124" s="218">
        <f>ROUND(I124*H124,2)</f>
        <v>0</v>
      </c>
      <c r="K124" s="214" t="s">
        <v>123</v>
      </c>
      <c r="L124" s="219"/>
      <c r="M124" s="220" t="s">
        <v>19</v>
      </c>
      <c r="N124" s="221" t="s">
        <v>43</v>
      </c>
      <c r="O124" s="82"/>
      <c r="P124" s="203">
        <f>O124*H124</f>
        <v>0</v>
      </c>
      <c r="Q124" s="203">
        <v>0.00010000000000000001</v>
      </c>
      <c r="R124" s="203">
        <f>Q124*H124</f>
        <v>0.0012000000000000001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131</v>
      </c>
      <c r="AT124" s="205" t="s">
        <v>128</v>
      </c>
      <c r="AU124" s="205" t="s">
        <v>79</v>
      </c>
      <c r="AY124" s="15" t="s">
        <v>118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117</v>
      </c>
      <c r="BK124" s="206">
        <f>ROUND(I124*H124,2)</f>
        <v>0</v>
      </c>
      <c r="BL124" s="15" t="s">
        <v>124</v>
      </c>
      <c r="BM124" s="205" t="s">
        <v>220</v>
      </c>
    </row>
    <row r="125" s="2" customFormat="1" ht="16.5" customHeight="1">
      <c r="A125" s="36"/>
      <c r="B125" s="37"/>
      <c r="C125" s="194" t="s">
        <v>221</v>
      </c>
      <c r="D125" s="194" t="s">
        <v>119</v>
      </c>
      <c r="E125" s="195" t="s">
        <v>222</v>
      </c>
      <c r="F125" s="196" t="s">
        <v>223</v>
      </c>
      <c r="G125" s="197" t="s">
        <v>173</v>
      </c>
      <c r="H125" s="198">
        <v>1</v>
      </c>
      <c r="I125" s="199"/>
      <c r="J125" s="200">
        <f>ROUND(I125*H125,2)</f>
        <v>0</v>
      </c>
      <c r="K125" s="196" t="s">
        <v>123</v>
      </c>
      <c r="L125" s="42"/>
      <c r="M125" s="201" t="s">
        <v>19</v>
      </c>
      <c r="N125" s="202" t="s">
        <v>43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124</v>
      </c>
      <c r="AT125" s="205" t="s">
        <v>119</v>
      </c>
      <c r="AU125" s="205" t="s">
        <v>79</v>
      </c>
      <c r="AY125" s="15" t="s">
        <v>118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117</v>
      </c>
      <c r="BK125" s="206">
        <f>ROUND(I125*H125,2)</f>
        <v>0</v>
      </c>
      <c r="BL125" s="15" t="s">
        <v>124</v>
      </c>
      <c r="BM125" s="205" t="s">
        <v>224</v>
      </c>
    </row>
    <row r="126" s="2" customFormat="1">
      <c r="A126" s="36"/>
      <c r="B126" s="37"/>
      <c r="C126" s="38"/>
      <c r="D126" s="207" t="s">
        <v>126</v>
      </c>
      <c r="E126" s="38"/>
      <c r="F126" s="208" t="s">
        <v>225</v>
      </c>
      <c r="G126" s="38"/>
      <c r="H126" s="38"/>
      <c r="I126" s="209"/>
      <c r="J126" s="38"/>
      <c r="K126" s="38"/>
      <c r="L126" s="42"/>
      <c r="M126" s="210"/>
      <c r="N126" s="211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126</v>
      </c>
      <c r="AU126" s="15" t="s">
        <v>79</v>
      </c>
    </row>
    <row r="127" s="2" customFormat="1" ht="37.8" customHeight="1">
      <c r="A127" s="36"/>
      <c r="B127" s="37"/>
      <c r="C127" s="212" t="s">
        <v>226</v>
      </c>
      <c r="D127" s="212" t="s">
        <v>128</v>
      </c>
      <c r="E127" s="213" t="s">
        <v>227</v>
      </c>
      <c r="F127" s="214" t="s">
        <v>228</v>
      </c>
      <c r="G127" s="215" t="s">
        <v>229</v>
      </c>
      <c r="H127" s="216">
        <v>1</v>
      </c>
      <c r="I127" s="217"/>
      <c r="J127" s="218">
        <f>ROUND(I127*H127,2)</f>
        <v>0</v>
      </c>
      <c r="K127" s="214" t="s">
        <v>230</v>
      </c>
      <c r="L127" s="219"/>
      <c r="M127" s="220" t="s">
        <v>19</v>
      </c>
      <c r="N127" s="221" t="s">
        <v>43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131</v>
      </c>
      <c r="AT127" s="205" t="s">
        <v>128</v>
      </c>
      <c r="AU127" s="205" t="s">
        <v>79</v>
      </c>
      <c r="AY127" s="15" t="s">
        <v>118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117</v>
      </c>
      <c r="BK127" s="206">
        <f>ROUND(I127*H127,2)</f>
        <v>0</v>
      </c>
      <c r="BL127" s="15" t="s">
        <v>124</v>
      </c>
      <c r="BM127" s="205" t="s">
        <v>231</v>
      </c>
    </row>
    <row r="128" s="2" customFormat="1" ht="16.5" customHeight="1">
      <c r="A128" s="36"/>
      <c r="B128" s="37"/>
      <c r="C128" s="194" t="s">
        <v>232</v>
      </c>
      <c r="D128" s="194" t="s">
        <v>119</v>
      </c>
      <c r="E128" s="195" t="s">
        <v>233</v>
      </c>
      <c r="F128" s="196" t="s">
        <v>234</v>
      </c>
      <c r="G128" s="197" t="s">
        <v>173</v>
      </c>
      <c r="H128" s="198">
        <v>2</v>
      </c>
      <c r="I128" s="199"/>
      <c r="J128" s="200">
        <f>ROUND(I128*H128,2)</f>
        <v>0</v>
      </c>
      <c r="K128" s="196" t="s">
        <v>123</v>
      </c>
      <c r="L128" s="42"/>
      <c r="M128" s="201" t="s">
        <v>19</v>
      </c>
      <c r="N128" s="202" t="s">
        <v>43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235</v>
      </c>
      <c r="AT128" s="205" t="s">
        <v>119</v>
      </c>
      <c r="AU128" s="205" t="s">
        <v>79</v>
      </c>
      <c r="AY128" s="15" t="s">
        <v>118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117</v>
      </c>
      <c r="BK128" s="206">
        <f>ROUND(I128*H128,2)</f>
        <v>0</v>
      </c>
      <c r="BL128" s="15" t="s">
        <v>235</v>
      </c>
      <c r="BM128" s="205" t="s">
        <v>236</v>
      </c>
    </row>
    <row r="129" s="2" customFormat="1">
      <c r="A129" s="36"/>
      <c r="B129" s="37"/>
      <c r="C129" s="38"/>
      <c r="D129" s="207" t="s">
        <v>126</v>
      </c>
      <c r="E129" s="38"/>
      <c r="F129" s="208" t="s">
        <v>237</v>
      </c>
      <c r="G129" s="38"/>
      <c r="H129" s="38"/>
      <c r="I129" s="209"/>
      <c r="J129" s="38"/>
      <c r="K129" s="38"/>
      <c r="L129" s="42"/>
      <c r="M129" s="210"/>
      <c r="N129" s="211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126</v>
      </c>
      <c r="AU129" s="15" t="s">
        <v>79</v>
      </c>
    </row>
    <row r="130" s="2" customFormat="1" ht="16.5" customHeight="1">
      <c r="A130" s="36"/>
      <c r="B130" s="37"/>
      <c r="C130" s="212" t="s">
        <v>238</v>
      </c>
      <c r="D130" s="212" t="s">
        <v>128</v>
      </c>
      <c r="E130" s="213" t="s">
        <v>239</v>
      </c>
      <c r="F130" s="214" t="s">
        <v>240</v>
      </c>
      <c r="G130" s="215" t="s">
        <v>229</v>
      </c>
      <c r="H130" s="216">
        <v>2</v>
      </c>
      <c r="I130" s="217"/>
      <c r="J130" s="218">
        <f>ROUND(I130*H130,2)</f>
        <v>0</v>
      </c>
      <c r="K130" s="214" t="s">
        <v>230</v>
      </c>
      <c r="L130" s="219"/>
      <c r="M130" s="220" t="s">
        <v>19</v>
      </c>
      <c r="N130" s="221" t="s">
        <v>43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241</v>
      </c>
      <c r="AT130" s="205" t="s">
        <v>128</v>
      </c>
      <c r="AU130" s="205" t="s">
        <v>79</v>
      </c>
      <c r="AY130" s="15" t="s">
        <v>118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117</v>
      </c>
      <c r="BK130" s="206">
        <f>ROUND(I130*H130,2)</f>
        <v>0</v>
      </c>
      <c r="BL130" s="15" t="s">
        <v>235</v>
      </c>
      <c r="BM130" s="205" t="s">
        <v>242</v>
      </c>
    </row>
    <row r="131" s="2" customFormat="1" ht="16.5" customHeight="1">
      <c r="A131" s="36"/>
      <c r="B131" s="37"/>
      <c r="C131" s="212" t="s">
        <v>243</v>
      </c>
      <c r="D131" s="212" t="s">
        <v>128</v>
      </c>
      <c r="E131" s="213" t="s">
        <v>244</v>
      </c>
      <c r="F131" s="214" t="s">
        <v>245</v>
      </c>
      <c r="G131" s="215" t="s">
        <v>229</v>
      </c>
      <c r="H131" s="216">
        <v>2</v>
      </c>
      <c r="I131" s="217"/>
      <c r="J131" s="218">
        <f>ROUND(I131*H131,2)</f>
        <v>0</v>
      </c>
      <c r="K131" s="214" t="s">
        <v>230</v>
      </c>
      <c r="L131" s="219"/>
      <c r="M131" s="220" t="s">
        <v>19</v>
      </c>
      <c r="N131" s="221" t="s">
        <v>43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241</v>
      </c>
      <c r="AT131" s="205" t="s">
        <v>128</v>
      </c>
      <c r="AU131" s="205" t="s">
        <v>79</v>
      </c>
      <c r="AY131" s="15" t="s">
        <v>118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117</v>
      </c>
      <c r="BK131" s="206">
        <f>ROUND(I131*H131,2)</f>
        <v>0</v>
      </c>
      <c r="BL131" s="15" t="s">
        <v>235</v>
      </c>
      <c r="BM131" s="205" t="s">
        <v>246</v>
      </c>
    </row>
    <row r="132" s="11" customFormat="1" ht="25.92" customHeight="1">
      <c r="A132" s="11"/>
      <c r="B132" s="180"/>
      <c r="C132" s="181"/>
      <c r="D132" s="182" t="s">
        <v>70</v>
      </c>
      <c r="E132" s="183" t="s">
        <v>247</v>
      </c>
      <c r="F132" s="183" t="s">
        <v>248</v>
      </c>
      <c r="G132" s="181"/>
      <c r="H132" s="181"/>
      <c r="I132" s="184"/>
      <c r="J132" s="185">
        <f>BK132</f>
        <v>0</v>
      </c>
      <c r="K132" s="181"/>
      <c r="L132" s="186"/>
      <c r="M132" s="187"/>
      <c r="N132" s="188"/>
      <c r="O132" s="188"/>
      <c r="P132" s="189">
        <f>SUM(P133:P144)</f>
        <v>0</v>
      </c>
      <c r="Q132" s="188"/>
      <c r="R132" s="189">
        <f>SUM(R133:R144)</f>
        <v>0</v>
      </c>
      <c r="S132" s="188"/>
      <c r="T132" s="190">
        <f>SUM(T133:T144)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91" t="s">
        <v>117</v>
      </c>
      <c r="AT132" s="192" t="s">
        <v>70</v>
      </c>
      <c r="AU132" s="192" t="s">
        <v>71</v>
      </c>
      <c r="AY132" s="191" t="s">
        <v>118</v>
      </c>
      <c r="BK132" s="193">
        <f>SUM(BK133:BK144)</f>
        <v>0</v>
      </c>
    </row>
    <row r="133" s="2" customFormat="1" ht="24.15" customHeight="1">
      <c r="A133" s="36"/>
      <c r="B133" s="37"/>
      <c r="C133" s="194" t="s">
        <v>249</v>
      </c>
      <c r="D133" s="194" t="s">
        <v>119</v>
      </c>
      <c r="E133" s="195" t="s">
        <v>250</v>
      </c>
      <c r="F133" s="196" t="s">
        <v>251</v>
      </c>
      <c r="G133" s="197" t="s">
        <v>173</v>
      </c>
      <c r="H133" s="198">
        <v>4</v>
      </c>
      <c r="I133" s="199"/>
      <c r="J133" s="200">
        <f>ROUND(I133*H133,2)</f>
        <v>0</v>
      </c>
      <c r="K133" s="196" t="s">
        <v>123</v>
      </c>
      <c r="L133" s="42"/>
      <c r="M133" s="201" t="s">
        <v>19</v>
      </c>
      <c r="N133" s="202" t="s">
        <v>43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124</v>
      </c>
      <c r="AT133" s="205" t="s">
        <v>119</v>
      </c>
      <c r="AU133" s="205" t="s">
        <v>79</v>
      </c>
      <c r="AY133" s="15" t="s">
        <v>118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117</v>
      </c>
      <c r="BK133" s="206">
        <f>ROUND(I133*H133,2)</f>
        <v>0</v>
      </c>
      <c r="BL133" s="15" t="s">
        <v>124</v>
      </c>
      <c r="BM133" s="205" t="s">
        <v>252</v>
      </c>
    </row>
    <row r="134" s="2" customFormat="1">
      <c r="A134" s="36"/>
      <c r="B134" s="37"/>
      <c r="C134" s="38"/>
      <c r="D134" s="207" t="s">
        <v>126</v>
      </c>
      <c r="E134" s="38"/>
      <c r="F134" s="208" t="s">
        <v>253</v>
      </c>
      <c r="G134" s="38"/>
      <c r="H134" s="38"/>
      <c r="I134" s="209"/>
      <c r="J134" s="38"/>
      <c r="K134" s="38"/>
      <c r="L134" s="42"/>
      <c r="M134" s="210"/>
      <c r="N134" s="211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126</v>
      </c>
      <c r="AU134" s="15" t="s">
        <v>79</v>
      </c>
    </row>
    <row r="135" s="2" customFormat="1" ht="16.5" customHeight="1">
      <c r="A135" s="36"/>
      <c r="B135" s="37"/>
      <c r="C135" s="212" t="s">
        <v>254</v>
      </c>
      <c r="D135" s="212" t="s">
        <v>128</v>
      </c>
      <c r="E135" s="213" t="s">
        <v>255</v>
      </c>
      <c r="F135" s="214" t="s">
        <v>256</v>
      </c>
      <c r="G135" s="215" t="s">
        <v>229</v>
      </c>
      <c r="H135" s="216">
        <v>4</v>
      </c>
      <c r="I135" s="217"/>
      <c r="J135" s="218">
        <f>ROUND(I135*H135,2)</f>
        <v>0</v>
      </c>
      <c r="K135" s="214" t="s">
        <v>230</v>
      </c>
      <c r="L135" s="219"/>
      <c r="M135" s="220" t="s">
        <v>19</v>
      </c>
      <c r="N135" s="221" t="s">
        <v>43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131</v>
      </c>
      <c r="AT135" s="205" t="s">
        <v>128</v>
      </c>
      <c r="AU135" s="205" t="s">
        <v>79</v>
      </c>
      <c r="AY135" s="15" t="s">
        <v>118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117</v>
      </c>
      <c r="BK135" s="206">
        <f>ROUND(I135*H135,2)</f>
        <v>0</v>
      </c>
      <c r="BL135" s="15" t="s">
        <v>124</v>
      </c>
      <c r="BM135" s="205" t="s">
        <v>257</v>
      </c>
    </row>
    <row r="136" s="2" customFormat="1" ht="24.15" customHeight="1">
      <c r="A136" s="36"/>
      <c r="B136" s="37"/>
      <c r="C136" s="194" t="s">
        <v>258</v>
      </c>
      <c r="D136" s="194" t="s">
        <v>119</v>
      </c>
      <c r="E136" s="195" t="s">
        <v>250</v>
      </c>
      <c r="F136" s="196" t="s">
        <v>251</v>
      </c>
      <c r="G136" s="197" t="s">
        <v>173</v>
      </c>
      <c r="H136" s="198">
        <v>3</v>
      </c>
      <c r="I136" s="199"/>
      <c r="J136" s="200">
        <f>ROUND(I136*H136,2)</f>
        <v>0</v>
      </c>
      <c r="K136" s="196" t="s">
        <v>123</v>
      </c>
      <c r="L136" s="42"/>
      <c r="M136" s="201" t="s">
        <v>19</v>
      </c>
      <c r="N136" s="202" t="s">
        <v>43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124</v>
      </c>
      <c r="AT136" s="205" t="s">
        <v>119</v>
      </c>
      <c r="AU136" s="205" t="s">
        <v>79</v>
      </c>
      <c r="AY136" s="15" t="s">
        <v>118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117</v>
      </c>
      <c r="BK136" s="206">
        <f>ROUND(I136*H136,2)</f>
        <v>0</v>
      </c>
      <c r="BL136" s="15" t="s">
        <v>124</v>
      </c>
      <c r="BM136" s="205" t="s">
        <v>259</v>
      </c>
    </row>
    <row r="137" s="2" customFormat="1">
      <c r="A137" s="36"/>
      <c r="B137" s="37"/>
      <c r="C137" s="38"/>
      <c r="D137" s="207" t="s">
        <v>126</v>
      </c>
      <c r="E137" s="38"/>
      <c r="F137" s="208" t="s">
        <v>253</v>
      </c>
      <c r="G137" s="38"/>
      <c r="H137" s="38"/>
      <c r="I137" s="209"/>
      <c r="J137" s="38"/>
      <c r="K137" s="38"/>
      <c r="L137" s="42"/>
      <c r="M137" s="210"/>
      <c r="N137" s="211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126</v>
      </c>
      <c r="AU137" s="15" t="s">
        <v>79</v>
      </c>
    </row>
    <row r="138" s="2" customFormat="1" ht="16.5" customHeight="1">
      <c r="A138" s="36"/>
      <c r="B138" s="37"/>
      <c r="C138" s="212" t="s">
        <v>260</v>
      </c>
      <c r="D138" s="212" t="s">
        <v>128</v>
      </c>
      <c r="E138" s="213" t="s">
        <v>261</v>
      </c>
      <c r="F138" s="214" t="s">
        <v>262</v>
      </c>
      <c r="G138" s="215" t="s">
        <v>229</v>
      </c>
      <c r="H138" s="216">
        <v>3</v>
      </c>
      <c r="I138" s="217"/>
      <c r="J138" s="218">
        <f>ROUND(I138*H138,2)</f>
        <v>0</v>
      </c>
      <c r="K138" s="214" t="s">
        <v>230</v>
      </c>
      <c r="L138" s="219"/>
      <c r="M138" s="220" t="s">
        <v>19</v>
      </c>
      <c r="N138" s="221" t="s">
        <v>43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131</v>
      </c>
      <c r="AT138" s="205" t="s">
        <v>128</v>
      </c>
      <c r="AU138" s="205" t="s">
        <v>79</v>
      </c>
      <c r="AY138" s="15" t="s">
        <v>118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117</v>
      </c>
      <c r="BK138" s="206">
        <f>ROUND(I138*H138,2)</f>
        <v>0</v>
      </c>
      <c r="BL138" s="15" t="s">
        <v>124</v>
      </c>
      <c r="BM138" s="205" t="s">
        <v>263</v>
      </c>
    </row>
    <row r="139" s="2" customFormat="1" ht="24.15" customHeight="1">
      <c r="A139" s="36"/>
      <c r="B139" s="37"/>
      <c r="C139" s="194" t="s">
        <v>131</v>
      </c>
      <c r="D139" s="194" t="s">
        <v>119</v>
      </c>
      <c r="E139" s="195" t="s">
        <v>250</v>
      </c>
      <c r="F139" s="196" t="s">
        <v>251</v>
      </c>
      <c r="G139" s="197" t="s">
        <v>173</v>
      </c>
      <c r="H139" s="198">
        <v>1</v>
      </c>
      <c r="I139" s="199"/>
      <c r="J139" s="200">
        <f>ROUND(I139*H139,2)</f>
        <v>0</v>
      </c>
      <c r="K139" s="196" t="s">
        <v>123</v>
      </c>
      <c r="L139" s="42"/>
      <c r="M139" s="201" t="s">
        <v>19</v>
      </c>
      <c r="N139" s="202" t="s">
        <v>43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124</v>
      </c>
      <c r="AT139" s="205" t="s">
        <v>119</v>
      </c>
      <c r="AU139" s="205" t="s">
        <v>79</v>
      </c>
      <c r="AY139" s="15" t="s">
        <v>118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117</v>
      </c>
      <c r="BK139" s="206">
        <f>ROUND(I139*H139,2)</f>
        <v>0</v>
      </c>
      <c r="BL139" s="15" t="s">
        <v>124</v>
      </c>
      <c r="BM139" s="205" t="s">
        <v>264</v>
      </c>
    </row>
    <row r="140" s="2" customFormat="1">
      <c r="A140" s="36"/>
      <c r="B140" s="37"/>
      <c r="C140" s="38"/>
      <c r="D140" s="207" t="s">
        <v>126</v>
      </c>
      <c r="E140" s="38"/>
      <c r="F140" s="208" t="s">
        <v>253</v>
      </c>
      <c r="G140" s="38"/>
      <c r="H140" s="38"/>
      <c r="I140" s="209"/>
      <c r="J140" s="38"/>
      <c r="K140" s="38"/>
      <c r="L140" s="42"/>
      <c r="M140" s="210"/>
      <c r="N140" s="211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126</v>
      </c>
      <c r="AU140" s="15" t="s">
        <v>79</v>
      </c>
    </row>
    <row r="141" s="2" customFormat="1" ht="16.5" customHeight="1">
      <c r="A141" s="36"/>
      <c r="B141" s="37"/>
      <c r="C141" s="212" t="s">
        <v>265</v>
      </c>
      <c r="D141" s="212" t="s">
        <v>128</v>
      </c>
      <c r="E141" s="213" t="s">
        <v>266</v>
      </c>
      <c r="F141" s="214" t="s">
        <v>267</v>
      </c>
      <c r="G141" s="215" t="s">
        <v>229</v>
      </c>
      <c r="H141" s="216">
        <v>1</v>
      </c>
      <c r="I141" s="217"/>
      <c r="J141" s="218">
        <f>ROUND(I141*H141,2)</f>
        <v>0</v>
      </c>
      <c r="K141" s="214" t="s">
        <v>230</v>
      </c>
      <c r="L141" s="219"/>
      <c r="M141" s="220" t="s">
        <v>19</v>
      </c>
      <c r="N141" s="221" t="s">
        <v>43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131</v>
      </c>
      <c r="AT141" s="205" t="s">
        <v>128</v>
      </c>
      <c r="AU141" s="205" t="s">
        <v>79</v>
      </c>
      <c r="AY141" s="15" t="s">
        <v>118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117</v>
      </c>
      <c r="BK141" s="206">
        <f>ROUND(I141*H141,2)</f>
        <v>0</v>
      </c>
      <c r="BL141" s="15" t="s">
        <v>124</v>
      </c>
      <c r="BM141" s="205" t="s">
        <v>268</v>
      </c>
    </row>
    <row r="142" s="2" customFormat="1" ht="24.15" customHeight="1">
      <c r="A142" s="36"/>
      <c r="B142" s="37"/>
      <c r="C142" s="194" t="s">
        <v>269</v>
      </c>
      <c r="D142" s="194" t="s">
        <v>119</v>
      </c>
      <c r="E142" s="195" t="s">
        <v>270</v>
      </c>
      <c r="F142" s="196" t="s">
        <v>271</v>
      </c>
      <c r="G142" s="197" t="s">
        <v>173</v>
      </c>
      <c r="H142" s="198">
        <v>1</v>
      </c>
      <c r="I142" s="199"/>
      <c r="J142" s="200">
        <f>ROUND(I142*H142,2)</f>
        <v>0</v>
      </c>
      <c r="K142" s="196" t="s">
        <v>123</v>
      </c>
      <c r="L142" s="42"/>
      <c r="M142" s="201" t="s">
        <v>19</v>
      </c>
      <c r="N142" s="202" t="s">
        <v>43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124</v>
      </c>
      <c r="AT142" s="205" t="s">
        <v>119</v>
      </c>
      <c r="AU142" s="205" t="s">
        <v>79</v>
      </c>
      <c r="AY142" s="15" t="s">
        <v>118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117</v>
      </c>
      <c r="BK142" s="206">
        <f>ROUND(I142*H142,2)</f>
        <v>0</v>
      </c>
      <c r="BL142" s="15" t="s">
        <v>124</v>
      </c>
      <c r="BM142" s="205" t="s">
        <v>272</v>
      </c>
    </row>
    <row r="143" s="2" customFormat="1">
      <c r="A143" s="36"/>
      <c r="B143" s="37"/>
      <c r="C143" s="38"/>
      <c r="D143" s="207" t="s">
        <v>126</v>
      </c>
      <c r="E143" s="38"/>
      <c r="F143" s="208" t="s">
        <v>273</v>
      </c>
      <c r="G143" s="38"/>
      <c r="H143" s="38"/>
      <c r="I143" s="209"/>
      <c r="J143" s="38"/>
      <c r="K143" s="38"/>
      <c r="L143" s="42"/>
      <c r="M143" s="210"/>
      <c r="N143" s="211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126</v>
      </c>
      <c r="AU143" s="15" t="s">
        <v>79</v>
      </c>
    </row>
    <row r="144" s="2" customFormat="1" ht="16.5" customHeight="1">
      <c r="A144" s="36"/>
      <c r="B144" s="37"/>
      <c r="C144" s="212" t="s">
        <v>274</v>
      </c>
      <c r="D144" s="212" t="s">
        <v>128</v>
      </c>
      <c r="E144" s="213" t="s">
        <v>275</v>
      </c>
      <c r="F144" s="214" t="s">
        <v>276</v>
      </c>
      <c r="G144" s="215" t="s">
        <v>229</v>
      </c>
      <c r="H144" s="216">
        <v>1</v>
      </c>
      <c r="I144" s="217"/>
      <c r="J144" s="218">
        <f>ROUND(I144*H144,2)</f>
        <v>0</v>
      </c>
      <c r="K144" s="214" t="s">
        <v>230</v>
      </c>
      <c r="L144" s="219"/>
      <c r="M144" s="220" t="s">
        <v>19</v>
      </c>
      <c r="N144" s="221" t="s">
        <v>43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131</v>
      </c>
      <c r="AT144" s="205" t="s">
        <v>128</v>
      </c>
      <c r="AU144" s="205" t="s">
        <v>79</v>
      </c>
      <c r="AY144" s="15" t="s">
        <v>118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117</v>
      </c>
      <c r="BK144" s="206">
        <f>ROUND(I144*H144,2)</f>
        <v>0</v>
      </c>
      <c r="BL144" s="15" t="s">
        <v>124</v>
      </c>
      <c r="BM144" s="205" t="s">
        <v>277</v>
      </c>
    </row>
    <row r="145" s="11" customFormat="1" ht="25.92" customHeight="1">
      <c r="A145" s="11"/>
      <c r="B145" s="180"/>
      <c r="C145" s="181"/>
      <c r="D145" s="182" t="s">
        <v>70</v>
      </c>
      <c r="E145" s="183" t="s">
        <v>70</v>
      </c>
      <c r="F145" s="183" t="s">
        <v>278</v>
      </c>
      <c r="G145" s="181"/>
      <c r="H145" s="181"/>
      <c r="I145" s="184"/>
      <c r="J145" s="185">
        <f>BK145</f>
        <v>0</v>
      </c>
      <c r="K145" s="181"/>
      <c r="L145" s="186"/>
      <c r="M145" s="187"/>
      <c r="N145" s="188"/>
      <c r="O145" s="188"/>
      <c r="P145" s="189">
        <f>SUM(P146:P155)</f>
        <v>0</v>
      </c>
      <c r="Q145" s="188"/>
      <c r="R145" s="189">
        <f>SUM(R146:R155)</f>
        <v>0</v>
      </c>
      <c r="S145" s="188"/>
      <c r="T145" s="190">
        <f>SUM(T146:T155)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91" t="s">
        <v>117</v>
      </c>
      <c r="AT145" s="192" t="s">
        <v>70</v>
      </c>
      <c r="AU145" s="192" t="s">
        <v>71</v>
      </c>
      <c r="AY145" s="191" t="s">
        <v>118</v>
      </c>
      <c r="BK145" s="193">
        <f>SUM(BK146:BK155)</f>
        <v>0</v>
      </c>
    </row>
    <row r="146" s="2" customFormat="1" ht="21.75" customHeight="1">
      <c r="A146" s="36"/>
      <c r="B146" s="37"/>
      <c r="C146" s="194" t="s">
        <v>279</v>
      </c>
      <c r="D146" s="194" t="s">
        <v>119</v>
      </c>
      <c r="E146" s="195" t="s">
        <v>280</v>
      </c>
      <c r="F146" s="196" t="s">
        <v>281</v>
      </c>
      <c r="G146" s="197" t="s">
        <v>173</v>
      </c>
      <c r="H146" s="198">
        <v>1</v>
      </c>
      <c r="I146" s="199"/>
      <c r="J146" s="200">
        <f>ROUND(I146*H146,2)</f>
        <v>0</v>
      </c>
      <c r="K146" s="196" t="s">
        <v>123</v>
      </c>
      <c r="L146" s="42"/>
      <c r="M146" s="201" t="s">
        <v>19</v>
      </c>
      <c r="N146" s="202" t="s">
        <v>43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124</v>
      </c>
      <c r="AT146" s="205" t="s">
        <v>119</v>
      </c>
      <c r="AU146" s="205" t="s">
        <v>79</v>
      </c>
      <c r="AY146" s="15" t="s">
        <v>118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117</v>
      </c>
      <c r="BK146" s="206">
        <f>ROUND(I146*H146,2)</f>
        <v>0</v>
      </c>
      <c r="BL146" s="15" t="s">
        <v>124</v>
      </c>
      <c r="BM146" s="205" t="s">
        <v>282</v>
      </c>
    </row>
    <row r="147" s="2" customFormat="1">
      <c r="A147" s="36"/>
      <c r="B147" s="37"/>
      <c r="C147" s="38"/>
      <c r="D147" s="207" t="s">
        <v>126</v>
      </c>
      <c r="E147" s="38"/>
      <c r="F147" s="208" t="s">
        <v>283</v>
      </c>
      <c r="G147" s="38"/>
      <c r="H147" s="38"/>
      <c r="I147" s="209"/>
      <c r="J147" s="38"/>
      <c r="K147" s="38"/>
      <c r="L147" s="42"/>
      <c r="M147" s="210"/>
      <c r="N147" s="211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126</v>
      </c>
      <c r="AU147" s="15" t="s">
        <v>79</v>
      </c>
    </row>
    <row r="148" s="2" customFormat="1" ht="16.5" customHeight="1">
      <c r="A148" s="36"/>
      <c r="B148" s="37"/>
      <c r="C148" s="194" t="s">
        <v>284</v>
      </c>
      <c r="D148" s="194" t="s">
        <v>119</v>
      </c>
      <c r="E148" s="195" t="s">
        <v>285</v>
      </c>
      <c r="F148" s="196" t="s">
        <v>286</v>
      </c>
      <c r="G148" s="197" t="s">
        <v>287</v>
      </c>
      <c r="H148" s="198">
        <v>7</v>
      </c>
      <c r="I148" s="199"/>
      <c r="J148" s="200">
        <f>ROUND(I148*H148,2)</f>
        <v>0</v>
      </c>
      <c r="K148" s="196" t="s">
        <v>123</v>
      </c>
      <c r="L148" s="42"/>
      <c r="M148" s="201" t="s">
        <v>19</v>
      </c>
      <c r="N148" s="202" t="s">
        <v>43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124</v>
      </c>
      <c r="AT148" s="205" t="s">
        <v>119</v>
      </c>
      <c r="AU148" s="205" t="s">
        <v>79</v>
      </c>
      <c r="AY148" s="15" t="s">
        <v>118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117</v>
      </c>
      <c r="BK148" s="206">
        <f>ROUND(I148*H148,2)</f>
        <v>0</v>
      </c>
      <c r="BL148" s="15" t="s">
        <v>124</v>
      </c>
      <c r="BM148" s="205" t="s">
        <v>288</v>
      </c>
    </row>
    <row r="149" s="2" customFormat="1">
      <c r="A149" s="36"/>
      <c r="B149" s="37"/>
      <c r="C149" s="38"/>
      <c r="D149" s="207" t="s">
        <v>126</v>
      </c>
      <c r="E149" s="38"/>
      <c r="F149" s="208" t="s">
        <v>289</v>
      </c>
      <c r="G149" s="38"/>
      <c r="H149" s="38"/>
      <c r="I149" s="209"/>
      <c r="J149" s="38"/>
      <c r="K149" s="38"/>
      <c r="L149" s="42"/>
      <c r="M149" s="210"/>
      <c r="N149" s="211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126</v>
      </c>
      <c r="AU149" s="15" t="s">
        <v>79</v>
      </c>
    </row>
    <row r="150" s="2" customFormat="1" ht="16.5" customHeight="1">
      <c r="A150" s="36"/>
      <c r="B150" s="37"/>
      <c r="C150" s="212" t="s">
        <v>290</v>
      </c>
      <c r="D150" s="212" t="s">
        <v>128</v>
      </c>
      <c r="E150" s="213" t="s">
        <v>291</v>
      </c>
      <c r="F150" s="214" t="s">
        <v>292</v>
      </c>
      <c r="G150" s="215" t="s">
        <v>229</v>
      </c>
      <c r="H150" s="216">
        <v>1</v>
      </c>
      <c r="I150" s="217"/>
      <c r="J150" s="218">
        <f>ROUND(I150*H150,2)</f>
        <v>0</v>
      </c>
      <c r="K150" s="214" t="s">
        <v>230</v>
      </c>
      <c r="L150" s="219"/>
      <c r="M150" s="220" t="s">
        <v>19</v>
      </c>
      <c r="N150" s="221" t="s">
        <v>43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131</v>
      </c>
      <c r="AT150" s="205" t="s">
        <v>128</v>
      </c>
      <c r="AU150" s="205" t="s">
        <v>79</v>
      </c>
      <c r="AY150" s="15" t="s">
        <v>118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117</v>
      </c>
      <c r="BK150" s="206">
        <f>ROUND(I150*H150,2)</f>
        <v>0</v>
      </c>
      <c r="BL150" s="15" t="s">
        <v>124</v>
      </c>
      <c r="BM150" s="205" t="s">
        <v>293</v>
      </c>
    </row>
    <row r="151" s="2" customFormat="1" ht="16.5" customHeight="1">
      <c r="A151" s="36"/>
      <c r="B151" s="37"/>
      <c r="C151" s="212" t="s">
        <v>294</v>
      </c>
      <c r="D151" s="212" t="s">
        <v>128</v>
      </c>
      <c r="E151" s="213" t="s">
        <v>295</v>
      </c>
      <c r="F151" s="214" t="s">
        <v>296</v>
      </c>
      <c r="G151" s="215" t="s">
        <v>229</v>
      </c>
      <c r="H151" s="216">
        <v>1</v>
      </c>
      <c r="I151" s="217"/>
      <c r="J151" s="218">
        <f>ROUND(I151*H151,2)</f>
        <v>0</v>
      </c>
      <c r="K151" s="214" t="s">
        <v>230</v>
      </c>
      <c r="L151" s="219"/>
      <c r="M151" s="220" t="s">
        <v>19</v>
      </c>
      <c r="N151" s="221" t="s">
        <v>43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131</v>
      </c>
      <c r="AT151" s="205" t="s">
        <v>128</v>
      </c>
      <c r="AU151" s="205" t="s">
        <v>79</v>
      </c>
      <c r="AY151" s="15" t="s">
        <v>118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117</v>
      </c>
      <c r="BK151" s="206">
        <f>ROUND(I151*H151,2)</f>
        <v>0</v>
      </c>
      <c r="BL151" s="15" t="s">
        <v>124</v>
      </c>
      <c r="BM151" s="205" t="s">
        <v>297</v>
      </c>
    </row>
    <row r="152" s="2" customFormat="1" ht="16.5" customHeight="1">
      <c r="A152" s="36"/>
      <c r="B152" s="37"/>
      <c r="C152" s="212" t="s">
        <v>298</v>
      </c>
      <c r="D152" s="212" t="s">
        <v>128</v>
      </c>
      <c r="E152" s="213" t="s">
        <v>299</v>
      </c>
      <c r="F152" s="214" t="s">
        <v>300</v>
      </c>
      <c r="G152" s="215" t="s">
        <v>229</v>
      </c>
      <c r="H152" s="216">
        <v>1</v>
      </c>
      <c r="I152" s="217"/>
      <c r="J152" s="218">
        <f>ROUND(I152*H152,2)</f>
        <v>0</v>
      </c>
      <c r="K152" s="214" t="s">
        <v>230</v>
      </c>
      <c r="L152" s="219"/>
      <c r="M152" s="220" t="s">
        <v>19</v>
      </c>
      <c r="N152" s="221" t="s">
        <v>43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131</v>
      </c>
      <c r="AT152" s="205" t="s">
        <v>128</v>
      </c>
      <c r="AU152" s="205" t="s">
        <v>79</v>
      </c>
      <c r="AY152" s="15" t="s">
        <v>118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117</v>
      </c>
      <c r="BK152" s="206">
        <f>ROUND(I152*H152,2)</f>
        <v>0</v>
      </c>
      <c r="BL152" s="15" t="s">
        <v>124</v>
      </c>
      <c r="BM152" s="205" t="s">
        <v>301</v>
      </c>
    </row>
    <row r="153" s="2" customFormat="1" ht="16.5" customHeight="1">
      <c r="A153" s="36"/>
      <c r="B153" s="37"/>
      <c r="C153" s="212" t="s">
        <v>302</v>
      </c>
      <c r="D153" s="212" t="s">
        <v>128</v>
      </c>
      <c r="E153" s="213" t="s">
        <v>303</v>
      </c>
      <c r="F153" s="214" t="s">
        <v>304</v>
      </c>
      <c r="G153" s="215" t="s">
        <v>229</v>
      </c>
      <c r="H153" s="216">
        <v>2</v>
      </c>
      <c r="I153" s="217"/>
      <c r="J153" s="218">
        <f>ROUND(I153*H153,2)</f>
        <v>0</v>
      </c>
      <c r="K153" s="214" t="s">
        <v>230</v>
      </c>
      <c r="L153" s="219"/>
      <c r="M153" s="220" t="s">
        <v>19</v>
      </c>
      <c r="N153" s="221" t="s">
        <v>43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131</v>
      </c>
      <c r="AT153" s="205" t="s">
        <v>128</v>
      </c>
      <c r="AU153" s="205" t="s">
        <v>79</v>
      </c>
      <c r="AY153" s="15" t="s">
        <v>118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117</v>
      </c>
      <c r="BK153" s="206">
        <f>ROUND(I153*H153,2)</f>
        <v>0</v>
      </c>
      <c r="BL153" s="15" t="s">
        <v>124</v>
      </c>
      <c r="BM153" s="205" t="s">
        <v>305</v>
      </c>
    </row>
    <row r="154" s="2" customFormat="1" ht="16.5" customHeight="1">
      <c r="A154" s="36"/>
      <c r="B154" s="37"/>
      <c r="C154" s="212" t="s">
        <v>306</v>
      </c>
      <c r="D154" s="212" t="s">
        <v>128</v>
      </c>
      <c r="E154" s="213" t="s">
        <v>307</v>
      </c>
      <c r="F154" s="214" t="s">
        <v>308</v>
      </c>
      <c r="G154" s="215" t="s">
        <v>229</v>
      </c>
      <c r="H154" s="216">
        <v>7</v>
      </c>
      <c r="I154" s="217"/>
      <c r="J154" s="218">
        <f>ROUND(I154*H154,2)</f>
        <v>0</v>
      </c>
      <c r="K154" s="214" t="s">
        <v>230</v>
      </c>
      <c r="L154" s="219"/>
      <c r="M154" s="220" t="s">
        <v>19</v>
      </c>
      <c r="N154" s="221" t="s">
        <v>43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131</v>
      </c>
      <c r="AT154" s="205" t="s">
        <v>128</v>
      </c>
      <c r="AU154" s="205" t="s">
        <v>79</v>
      </c>
      <c r="AY154" s="15" t="s">
        <v>118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117</v>
      </c>
      <c r="BK154" s="206">
        <f>ROUND(I154*H154,2)</f>
        <v>0</v>
      </c>
      <c r="BL154" s="15" t="s">
        <v>124</v>
      </c>
      <c r="BM154" s="205" t="s">
        <v>309</v>
      </c>
    </row>
    <row r="155" s="2" customFormat="1" ht="16.5" customHeight="1">
      <c r="A155" s="36"/>
      <c r="B155" s="37"/>
      <c r="C155" s="212" t="s">
        <v>310</v>
      </c>
      <c r="D155" s="212" t="s">
        <v>128</v>
      </c>
      <c r="E155" s="213" t="s">
        <v>311</v>
      </c>
      <c r="F155" s="214" t="s">
        <v>312</v>
      </c>
      <c r="G155" s="215" t="s">
        <v>313</v>
      </c>
      <c r="H155" s="216">
        <v>1</v>
      </c>
      <c r="I155" s="217"/>
      <c r="J155" s="218">
        <f>ROUND(I155*H155,2)</f>
        <v>0</v>
      </c>
      <c r="K155" s="214" t="s">
        <v>230</v>
      </c>
      <c r="L155" s="219"/>
      <c r="M155" s="220" t="s">
        <v>19</v>
      </c>
      <c r="N155" s="221" t="s">
        <v>43</v>
      </c>
      <c r="O155" s="8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131</v>
      </c>
      <c r="AT155" s="205" t="s">
        <v>128</v>
      </c>
      <c r="AU155" s="205" t="s">
        <v>79</v>
      </c>
      <c r="AY155" s="15" t="s">
        <v>118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5" t="s">
        <v>117</v>
      </c>
      <c r="BK155" s="206">
        <f>ROUND(I155*H155,2)</f>
        <v>0</v>
      </c>
      <c r="BL155" s="15" t="s">
        <v>124</v>
      </c>
      <c r="BM155" s="205" t="s">
        <v>314</v>
      </c>
    </row>
    <row r="156" s="11" customFormat="1" ht="25.92" customHeight="1">
      <c r="A156" s="11"/>
      <c r="B156" s="180"/>
      <c r="C156" s="181"/>
      <c r="D156" s="182" t="s">
        <v>70</v>
      </c>
      <c r="E156" s="183" t="s">
        <v>315</v>
      </c>
      <c r="F156" s="183" t="s">
        <v>316</v>
      </c>
      <c r="G156" s="181"/>
      <c r="H156" s="181"/>
      <c r="I156" s="184"/>
      <c r="J156" s="185">
        <f>BK156</f>
        <v>0</v>
      </c>
      <c r="K156" s="181"/>
      <c r="L156" s="186"/>
      <c r="M156" s="187"/>
      <c r="N156" s="188"/>
      <c r="O156" s="188"/>
      <c r="P156" s="189">
        <f>SUM(P157:P183)</f>
        <v>0</v>
      </c>
      <c r="Q156" s="188"/>
      <c r="R156" s="189">
        <f>SUM(R157:R183)</f>
        <v>0.0097599999999999996</v>
      </c>
      <c r="S156" s="188"/>
      <c r="T156" s="190">
        <f>SUM(T157:T183)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91" t="s">
        <v>117</v>
      </c>
      <c r="AT156" s="192" t="s">
        <v>70</v>
      </c>
      <c r="AU156" s="192" t="s">
        <v>71</v>
      </c>
      <c r="AY156" s="191" t="s">
        <v>118</v>
      </c>
      <c r="BK156" s="193">
        <f>SUM(BK157:BK183)</f>
        <v>0</v>
      </c>
    </row>
    <row r="157" s="2" customFormat="1" ht="24.15" customHeight="1">
      <c r="A157" s="36"/>
      <c r="B157" s="37"/>
      <c r="C157" s="194" t="s">
        <v>317</v>
      </c>
      <c r="D157" s="194" t="s">
        <v>119</v>
      </c>
      <c r="E157" s="195" t="s">
        <v>318</v>
      </c>
      <c r="F157" s="196" t="s">
        <v>319</v>
      </c>
      <c r="G157" s="197" t="s">
        <v>173</v>
      </c>
      <c r="H157" s="198">
        <v>9</v>
      </c>
      <c r="I157" s="199"/>
      <c r="J157" s="200">
        <f>ROUND(I157*H157,2)</f>
        <v>0</v>
      </c>
      <c r="K157" s="196" t="s">
        <v>123</v>
      </c>
      <c r="L157" s="42"/>
      <c r="M157" s="201" t="s">
        <v>19</v>
      </c>
      <c r="N157" s="202" t="s">
        <v>43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124</v>
      </c>
      <c r="AT157" s="205" t="s">
        <v>119</v>
      </c>
      <c r="AU157" s="205" t="s">
        <v>79</v>
      </c>
      <c r="AY157" s="15" t="s">
        <v>118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117</v>
      </c>
      <c r="BK157" s="206">
        <f>ROUND(I157*H157,2)</f>
        <v>0</v>
      </c>
      <c r="BL157" s="15" t="s">
        <v>124</v>
      </c>
      <c r="BM157" s="205" t="s">
        <v>320</v>
      </c>
    </row>
    <row r="158" s="2" customFormat="1">
      <c r="A158" s="36"/>
      <c r="B158" s="37"/>
      <c r="C158" s="38"/>
      <c r="D158" s="207" t="s">
        <v>126</v>
      </c>
      <c r="E158" s="38"/>
      <c r="F158" s="208" t="s">
        <v>321</v>
      </c>
      <c r="G158" s="38"/>
      <c r="H158" s="38"/>
      <c r="I158" s="209"/>
      <c r="J158" s="38"/>
      <c r="K158" s="38"/>
      <c r="L158" s="42"/>
      <c r="M158" s="210"/>
      <c r="N158" s="211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126</v>
      </c>
      <c r="AU158" s="15" t="s">
        <v>79</v>
      </c>
    </row>
    <row r="159" s="2" customFormat="1" ht="16.5" customHeight="1">
      <c r="A159" s="36"/>
      <c r="B159" s="37"/>
      <c r="C159" s="212" t="s">
        <v>322</v>
      </c>
      <c r="D159" s="212" t="s">
        <v>128</v>
      </c>
      <c r="E159" s="213" t="s">
        <v>323</v>
      </c>
      <c r="F159" s="214" t="s">
        <v>324</v>
      </c>
      <c r="G159" s="215" t="s">
        <v>173</v>
      </c>
      <c r="H159" s="216">
        <v>9</v>
      </c>
      <c r="I159" s="217"/>
      <c r="J159" s="218">
        <f>ROUND(I159*H159,2)</f>
        <v>0</v>
      </c>
      <c r="K159" s="214" t="s">
        <v>123</v>
      </c>
      <c r="L159" s="219"/>
      <c r="M159" s="220" t="s">
        <v>19</v>
      </c>
      <c r="N159" s="221" t="s">
        <v>43</v>
      </c>
      <c r="O159" s="82"/>
      <c r="P159" s="203">
        <f>O159*H159</f>
        <v>0</v>
      </c>
      <c r="Q159" s="203">
        <v>4.0000000000000003E-05</v>
      </c>
      <c r="R159" s="203">
        <f>Q159*H159</f>
        <v>0.00036000000000000002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131</v>
      </c>
      <c r="AT159" s="205" t="s">
        <v>128</v>
      </c>
      <c r="AU159" s="205" t="s">
        <v>79</v>
      </c>
      <c r="AY159" s="15" t="s">
        <v>118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117</v>
      </c>
      <c r="BK159" s="206">
        <f>ROUND(I159*H159,2)</f>
        <v>0</v>
      </c>
      <c r="BL159" s="15" t="s">
        <v>124</v>
      </c>
      <c r="BM159" s="205" t="s">
        <v>325</v>
      </c>
    </row>
    <row r="160" s="2" customFormat="1" ht="24.15" customHeight="1">
      <c r="A160" s="36"/>
      <c r="B160" s="37"/>
      <c r="C160" s="194" t="s">
        <v>326</v>
      </c>
      <c r="D160" s="194" t="s">
        <v>119</v>
      </c>
      <c r="E160" s="195" t="s">
        <v>327</v>
      </c>
      <c r="F160" s="196" t="s">
        <v>328</v>
      </c>
      <c r="G160" s="197" t="s">
        <v>122</v>
      </c>
      <c r="H160" s="198">
        <v>30</v>
      </c>
      <c r="I160" s="199"/>
      <c r="J160" s="200">
        <f>ROUND(I160*H160,2)</f>
        <v>0</v>
      </c>
      <c r="K160" s="196" t="s">
        <v>123</v>
      </c>
      <c r="L160" s="42"/>
      <c r="M160" s="201" t="s">
        <v>19</v>
      </c>
      <c r="N160" s="202" t="s">
        <v>43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124</v>
      </c>
      <c r="AT160" s="205" t="s">
        <v>119</v>
      </c>
      <c r="AU160" s="205" t="s">
        <v>79</v>
      </c>
      <c r="AY160" s="15" t="s">
        <v>118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117</v>
      </c>
      <c r="BK160" s="206">
        <f>ROUND(I160*H160,2)</f>
        <v>0</v>
      </c>
      <c r="BL160" s="15" t="s">
        <v>124</v>
      </c>
      <c r="BM160" s="205" t="s">
        <v>329</v>
      </c>
    </row>
    <row r="161" s="2" customFormat="1">
      <c r="A161" s="36"/>
      <c r="B161" s="37"/>
      <c r="C161" s="38"/>
      <c r="D161" s="207" t="s">
        <v>126</v>
      </c>
      <c r="E161" s="38"/>
      <c r="F161" s="208" t="s">
        <v>330</v>
      </c>
      <c r="G161" s="38"/>
      <c r="H161" s="38"/>
      <c r="I161" s="209"/>
      <c r="J161" s="38"/>
      <c r="K161" s="38"/>
      <c r="L161" s="42"/>
      <c r="M161" s="210"/>
      <c r="N161" s="211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126</v>
      </c>
      <c r="AU161" s="15" t="s">
        <v>79</v>
      </c>
    </row>
    <row r="162" s="2" customFormat="1" ht="16.5" customHeight="1">
      <c r="A162" s="36"/>
      <c r="B162" s="37"/>
      <c r="C162" s="212" t="s">
        <v>331</v>
      </c>
      <c r="D162" s="212" t="s">
        <v>128</v>
      </c>
      <c r="E162" s="213" t="s">
        <v>332</v>
      </c>
      <c r="F162" s="214" t="s">
        <v>333</v>
      </c>
      <c r="G162" s="215" t="s">
        <v>122</v>
      </c>
      <c r="H162" s="216">
        <v>30</v>
      </c>
      <c r="I162" s="217"/>
      <c r="J162" s="218">
        <f>ROUND(I162*H162,2)</f>
        <v>0</v>
      </c>
      <c r="K162" s="214" t="s">
        <v>123</v>
      </c>
      <c r="L162" s="219"/>
      <c r="M162" s="220" t="s">
        <v>19</v>
      </c>
      <c r="N162" s="221" t="s">
        <v>43</v>
      </c>
      <c r="O162" s="82"/>
      <c r="P162" s="203">
        <f>O162*H162</f>
        <v>0</v>
      </c>
      <c r="Q162" s="203">
        <v>6.9999999999999994E-05</v>
      </c>
      <c r="R162" s="203">
        <f>Q162*H162</f>
        <v>0.0020999999999999999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131</v>
      </c>
      <c r="AT162" s="205" t="s">
        <v>128</v>
      </c>
      <c r="AU162" s="205" t="s">
        <v>79</v>
      </c>
      <c r="AY162" s="15" t="s">
        <v>118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117</v>
      </c>
      <c r="BK162" s="206">
        <f>ROUND(I162*H162,2)</f>
        <v>0</v>
      </c>
      <c r="BL162" s="15" t="s">
        <v>124</v>
      </c>
      <c r="BM162" s="205" t="s">
        <v>334</v>
      </c>
    </row>
    <row r="163" s="2" customFormat="1" ht="24.15" customHeight="1">
      <c r="A163" s="36"/>
      <c r="B163" s="37"/>
      <c r="C163" s="194" t="s">
        <v>335</v>
      </c>
      <c r="D163" s="194" t="s">
        <v>119</v>
      </c>
      <c r="E163" s="195" t="s">
        <v>327</v>
      </c>
      <c r="F163" s="196" t="s">
        <v>328</v>
      </c>
      <c r="G163" s="197" t="s">
        <v>122</v>
      </c>
      <c r="H163" s="198">
        <v>10</v>
      </c>
      <c r="I163" s="199"/>
      <c r="J163" s="200">
        <f>ROUND(I163*H163,2)</f>
        <v>0</v>
      </c>
      <c r="K163" s="196" t="s">
        <v>123</v>
      </c>
      <c r="L163" s="42"/>
      <c r="M163" s="201" t="s">
        <v>19</v>
      </c>
      <c r="N163" s="202" t="s">
        <v>43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124</v>
      </c>
      <c r="AT163" s="205" t="s">
        <v>119</v>
      </c>
      <c r="AU163" s="205" t="s">
        <v>79</v>
      </c>
      <c r="AY163" s="15" t="s">
        <v>118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117</v>
      </c>
      <c r="BK163" s="206">
        <f>ROUND(I163*H163,2)</f>
        <v>0</v>
      </c>
      <c r="BL163" s="15" t="s">
        <v>124</v>
      </c>
      <c r="BM163" s="205" t="s">
        <v>336</v>
      </c>
    </row>
    <row r="164" s="2" customFormat="1">
      <c r="A164" s="36"/>
      <c r="B164" s="37"/>
      <c r="C164" s="38"/>
      <c r="D164" s="207" t="s">
        <v>126</v>
      </c>
      <c r="E164" s="38"/>
      <c r="F164" s="208" t="s">
        <v>330</v>
      </c>
      <c r="G164" s="38"/>
      <c r="H164" s="38"/>
      <c r="I164" s="209"/>
      <c r="J164" s="38"/>
      <c r="K164" s="38"/>
      <c r="L164" s="42"/>
      <c r="M164" s="210"/>
      <c r="N164" s="211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126</v>
      </c>
      <c r="AU164" s="15" t="s">
        <v>79</v>
      </c>
    </row>
    <row r="165" s="2" customFormat="1" ht="16.5" customHeight="1">
      <c r="A165" s="36"/>
      <c r="B165" s="37"/>
      <c r="C165" s="212" t="s">
        <v>337</v>
      </c>
      <c r="D165" s="212" t="s">
        <v>128</v>
      </c>
      <c r="E165" s="213" t="s">
        <v>338</v>
      </c>
      <c r="F165" s="214" t="s">
        <v>339</v>
      </c>
      <c r="G165" s="215" t="s">
        <v>122</v>
      </c>
      <c r="H165" s="216">
        <v>10</v>
      </c>
      <c r="I165" s="217"/>
      <c r="J165" s="218">
        <f>ROUND(I165*H165,2)</f>
        <v>0</v>
      </c>
      <c r="K165" s="214" t="s">
        <v>123</v>
      </c>
      <c r="L165" s="219"/>
      <c r="M165" s="220" t="s">
        <v>19</v>
      </c>
      <c r="N165" s="221" t="s">
        <v>43</v>
      </c>
      <c r="O165" s="82"/>
      <c r="P165" s="203">
        <f>O165*H165</f>
        <v>0</v>
      </c>
      <c r="Q165" s="203">
        <v>0.00010000000000000001</v>
      </c>
      <c r="R165" s="203">
        <f>Q165*H165</f>
        <v>0.001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131</v>
      </c>
      <c r="AT165" s="205" t="s">
        <v>128</v>
      </c>
      <c r="AU165" s="205" t="s">
        <v>79</v>
      </c>
      <c r="AY165" s="15" t="s">
        <v>118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117</v>
      </c>
      <c r="BK165" s="206">
        <f>ROUND(I165*H165,2)</f>
        <v>0</v>
      </c>
      <c r="BL165" s="15" t="s">
        <v>124</v>
      </c>
      <c r="BM165" s="205" t="s">
        <v>340</v>
      </c>
    </row>
    <row r="166" s="2" customFormat="1" ht="24.15" customHeight="1">
      <c r="A166" s="36"/>
      <c r="B166" s="37"/>
      <c r="C166" s="194" t="s">
        <v>341</v>
      </c>
      <c r="D166" s="194" t="s">
        <v>119</v>
      </c>
      <c r="E166" s="195" t="s">
        <v>327</v>
      </c>
      <c r="F166" s="196" t="s">
        <v>328</v>
      </c>
      <c r="G166" s="197" t="s">
        <v>122</v>
      </c>
      <c r="H166" s="198">
        <v>15</v>
      </c>
      <c r="I166" s="199"/>
      <c r="J166" s="200">
        <f>ROUND(I166*H166,2)</f>
        <v>0</v>
      </c>
      <c r="K166" s="196" t="s">
        <v>123</v>
      </c>
      <c r="L166" s="42"/>
      <c r="M166" s="201" t="s">
        <v>19</v>
      </c>
      <c r="N166" s="202" t="s">
        <v>43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124</v>
      </c>
      <c r="AT166" s="205" t="s">
        <v>119</v>
      </c>
      <c r="AU166" s="205" t="s">
        <v>79</v>
      </c>
      <c r="AY166" s="15" t="s">
        <v>118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117</v>
      </c>
      <c r="BK166" s="206">
        <f>ROUND(I166*H166,2)</f>
        <v>0</v>
      </c>
      <c r="BL166" s="15" t="s">
        <v>124</v>
      </c>
      <c r="BM166" s="205" t="s">
        <v>342</v>
      </c>
    </row>
    <row r="167" s="2" customFormat="1">
      <c r="A167" s="36"/>
      <c r="B167" s="37"/>
      <c r="C167" s="38"/>
      <c r="D167" s="207" t="s">
        <v>126</v>
      </c>
      <c r="E167" s="38"/>
      <c r="F167" s="208" t="s">
        <v>330</v>
      </c>
      <c r="G167" s="38"/>
      <c r="H167" s="38"/>
      <c r="I167" s="209"/>
      <c r="J167" s="38"/>
      <c r="K167" s="38"/>
      <c r="L167" s="42"/>
      <c r="M167" s="210"/>
      <c r="N167" s="211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126</v>
      </c>
      <c r="AU167" s="15" t="s">
        <v>79</v>
      </c>
    </row>
    <row r="168" s="2" customFormat="1" ht="16.5" customHeight="1">
      <c r="A168" s="36"/>
      <c r="B168" s="37"/>
      <c r="C168" s="212" t="s">
        <v>343</v>
      </c>
      <c r="D168" s="212" t="s">
        <v>128</v>
      </c>
      <c r="E168" s="213" t="s">
        <v>344</v>
      </c>
      <c r="F168" s="214" t="s">
        <v>345</v>
      </c>
      <c r="G168" s="215" t="s">
        <v>122</v>
      </c>
      <c r="H168" s="216">
        <v>15</v>
      </c>
      <c r="I168" s="217"/>
      <c r="J168" s="218">
        <f>ROUND(I168*H168,2)</f>
        <v>0</v>
      </c>
      <c r="K168" s="214" t="s">
        <v>123</v>
      </c>
      <c r="L168" s="219"/>
      <c r="M168" s="220" t="s">
        <v>19</v>
      </c>
      <c r="N168" s="221" t="s">
        <v>43</v>
      </c>
      <c r="O168" s="82"/>
      <c r="P168" s="203">
        <f>O168*H168</f>
        <v>0</v>
      </c>
      <c r="Q168" s="203">
        <v>0.00038999999999999999</v>
      </c>
      <c r="R168" s="203">
        <f>Q168*H168</f>
        <v>0.0058500000000000002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131</v>
      </c>
      <c r="AT168" s="205" t="s">
        <v>128</v>
      </c>
      <c r="AU168" s="205" t="s">
        <v>79</v>
      </c>
      <c r="AY168" s="15" t="s">
        <v>118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117</v>
      </c>
      <c r="BK168" s="206">
        <f>ROUND(I168*H168,2)</f>
        <v>0</v>
      </c>
      <c r="BL168" s="15" t="s">
        <v>124</v>
      </c>
      <c r="BM168" s="205" t="s">
        <v>346</v>
      </c>
    </row>
    <row r="169" s="2" customFormat="1" ht="16.5" customHeight="1">
      <c r="A169" s="36"/>
      <c r="B169" s="37"/>
      <c r="C169" s="194" t="s">
        <v>347</v>
      </c>
      <c r="D169" s="194" t="s">
        <v>119</v>
      </c>
      <c r="E169" s="195" t="s">
        <v>348</v>
      </c>
      <c r="F169" s="196" t="s">
        <v>349</v>
      </c>
      <c r="G169" s="197" t="s">
        <v>122</v>
      </c>
      <c r="H169" s="198">
        <v>30</v>
      </c>
      <c r="I169" s="199"/>
      <c r="J169" s="200">
        <f>ROUND(I169*H169,2)</f>
        <v>0</v>
      </c>
      <c r="K169" s="196" t="s">
        <v>123</v>
      </c>
      <c r="L169" s="42"/>
      <c r="M169" s="201" t="s">
        <v>19</v>
      </c>
      <c r="N169" s="202" t="s">
        <v>43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124</v>
      </c>
      <c r="AT169" s="205" t="s">
        <v>119</v>
      </c>
      <c r="AU169" s="205" t="s">
        <v>79</v>
      </c>
      <c r="AY169" s="15" t="s">
        <v>118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117</v>
      </c>
      <c r="BK169" s="206">
        <f>ROUND(I169*H169,2)</f>
        <v>0</v>
      </c>
      <c r="BL169" s="15" t="s">
        <v>124</v>
      </c>
      <c r="BM169" s="205" t="s">
        <v>350</v>
      </c>
    </row>
    <row r="170" s="2" customFormat="1">
      <c r="A170" s="36"/>
      <c r="B170" s="37"/>
      <c r="C170" s="38"/>
      <c r="D170" s="207" t="s">
        <v>126</v>
      </c>
      <c r="E170" s="38"/>
      <c r="F170" s="208" t="s">
        <v>351</v>
      </c>
      <c r="G170" s="38"/>
      <c r="H170" s="38"/>
      <c r="I170" s="209"/>
      <c r="J170" s="38"/>
      <c r="K170" s="38"/>
      <c r="L170" s="42"/>
      <c r="M170" s="210"/>
      <c r="N170" s="211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126</v>
      </c>
      <c r="AU170" s="15" t="s">
        <v>79</v>
      </c>
    </row>
    <row r="171" s="2" customFormat="1" ht="24.15" customHeight="1">
      <c r="A171" s="36"/>
      <c r="B171" s="37"/>
      <c r="C171" s="212" t="s">
        <v>352</v>
      </c>
      <c r="D171" s="212" t="s">
        <v>128</v>
      </c>
      <c r="E171" s="213" t="s">
        <v>353</v>
      </c>
      <c r="F171" s="214" t="s">
        <v>354</v>
      </c>
      <c r="G171" s="215" t="s">
        <v>122</v>
      </c>
      <c r="H171" s="216">
        <v>30</v>
      </c>
      <c r="I171" s="217"/>
      <c r="J171" s="218">
        <f>ROUND(I171*H171,2)</f>
        <v>0</v>
      </c>
      <c r="K171" s="214" t="s">
        <v>230</v>
      </c>
      <c r="L171" s="219"/>
      <c r="M171" s="220" t="s">
        <v>19</v>
      </c>
      <c r="N171" s="221" t="s">
        <v>43</v>
      </c>
      <c r="O171" s="8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131</v>
      </c>
      <c r="AT171" s="205" t="s">
        <v>128</v>
      </c>
      <c r="AU171" s="205" t="s">
        <v>79</v>
      </c>
      <c r="AY171" s="15" t="s">
        <v>118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5" t="s">
        <v>117</v>
      </c>
      <c r="BK171" s="206">
        <f>ROUND(I171*H171,2)</f>
        <v>0</v>
      </c>
      <c r="BL171" s="15" t="s">
        <v>124</v>
      </c>
      <c r="BM171" s="205" t="s">
        <v>355</v>
      </c>
    </row>
    <row r="172" s="2" customFormat="1" ht="24.15" customHeight="1">
      <c r="A172" s="36"/>
      <c r="B172" s="37"/>
      <c r="C172" s="194" t="s">
        <v>356</v>
      </c>
      <c r="D172" s="194" t="s">
        <v>119</v>
      </c>
      <c r="E172" s="195" t="s">
        <v>327</v>
      </c>
      <c r="F172" s="196" t="s">
        <v>328</v>
      </c>
      <c r="G172" s="197" t="s">
        <v>122</v>
      </c>
      <c r="H172" s="198">
        <v>17</v>
      </c>
      <c r="I172" s="199"/>
      <c r="J172" s="200">
        <f>ROUND(I172*H172,2)</f>
        <v>0</v>
      </c>
      <c r="K172" s="196" t="s">
        <v>123</v>
      </c>
      <c r="L172" s="42"/>
      <c r="M172" s="201" t="s">
        <v>19</v>
      </c>
      <c r="N172" s="202" t="s">
        <v>43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124</v>
      </c>
      <c r="AT172" s="205" t="s">
        <v>119</v>
      </c>
      <c r="AU172" s="205" t="s">
        <v>79</v>
      </c>
      <c r="AY172" s="15" t="s">
        <v>118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117</v>
      </c>
      <c r="BK172" s="206">
        <f>ROUND(I172*H172,2)</f>
        <v>0</v>
      </c>
      <c r="BL172" s="15" t="s">
        <v>124</v>
      </c>
      <c r="BM172" s="205" t="s">
        <v>357</v>
      </c>
    </row>
    <row r="173" s="2" customFormat="1">
      <c r="A173" s="36"/>
      <c r="B173" s="37"/>
      <c r="C173" s="38"/>
      <c r="D173" s="207" t="s">
        <v>126</v>
      </c>
      <c r="E173" s="38"/>
      <c r="F173" s="208" t="s">
        <v>330</v>
      </c>
      <c r="G173" s="38"/>
      <c r="H173" s="38"/>
      <c r="I173" s="209"/>
      <c r="J173" s="38"/>
      <c r="K173" s="38"/>
      <c r="L173" s="42"/>
      <c r="M173" s="210"/>
      <c r="N173" s="211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126</v>
      </c>
      <c r="AU173" s="15" t="s">
        <v>79</v>
      </c>
    </row>
    <row r="174" s="2" customFormat="1" ht="24.15" customHeight="1">
      <c r="A174" s="36"/>
      <c r="B174" s="37"/>
      <c r="C174" s="212" t="s">
        <v>358</v>
      </c>
      <c r="D174" s="212" t="s">
        <v>128</v>
      </c>
      <c r="E174" s="213" t="s">
        <v>359</v>
      </c>
      <c r="F174" s="214" t="s">
        <v>360</v>
      </c>
      <c r="G174" s="215" t="s">
        <v>122</v>
      </c>
      <c r="H174" s="216">
        <v>17</v>
      </c>
      <c r="I174" s="217"/>
      <c r="J174" s="218">
        <f>ROUND(I174*H174,2)</f>
        <v>0</v>
      </c>
      <c r="K174" s="214" t="s">
        <v>230</v>
      </c>
      <c r="L174" s="219"/>
      <c r="M174" s="220" t="s">
        <v>19</v>
      </c>
      <c r="N174" s="221" t="s">
        <v>43</v>
      </c>
      <c r="O174" s="8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131</v>
      </c>
      <c r="AT174" s="205" t="s">
        <v>128</v>
      </c>
      <c r="AU174" s="205" t="s">
        <v>79</v>
      </c>
      <c r="AY174" s="15" t="s">
        <v>118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117</v>
      </c>
      <c r="BK174" s="206">
        <f>ROUND(I174*H174,2)</f>
        <v>0</v>
      </c>
      <c r="BL174" s="15" t="s">
        <v>124</v>
      </c>
      <c r="BM174" s="205" t="s">
        <v>361</v>
      </c>
    </row>
    <row r="175" s="2" customFormat="1" ht="24.15" customHeight="1">
      <c r="A175" s="36"/>
      <c r="B175" s="37"/>
      <c r="C175" s="194" t="s">
        <v>362</v>
      </c>
      <c r="D175" s="194" t="s">
        <v>119</v>
      </c>
      <c r="E175" s="195" t="s">
        <v>363</v>
      </c>
      <c r="F175" s="196" t="s">
        <v>364</v>
      </c>
      <c r="G175" s="197" t="s">
        <v>173</v>
      </c>
      <c r="H175" s="198">
        <v>12</v>
      </c>
      <c r="I175" s="199"/>
      <c r="J175" s="200">
        <f>ROUND(I175*H175,2)</f>
        <v>0</v>
      </c>
      <c r="K175" s="196" t="s">
        <v>123</v>
      </c>
      <c r="L175" s="42"/>
      <c r="M175" s="201" t="s">
        <v>19</v>
      </c>
      <c r="N175" s="202" t="s">
        <v>43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124</v>
      </c>
      <c r="AT175" s="205" t="s">
        <v>119</v>
      </c>
      <c r="AU175" s="205" t="s">
        <v>79</v>
      </c>
      <c r="AY175" s="15" t="s">
        <v>118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117</v>
      </c>
      <c r="BK175" s="206">
        <f>ROUND(I175*H175,2)</f>
        <v>0</v>
      </c>
      <c r="BL175" s="15" t="s">
        <v>124</v>
      </c>
      <c r="BM175" s="205" t="s">
        <v>365</v>
      </c>
    </row>
    <row r="176" s="2" customFormat="1">
      <c r="A176" s="36"/>
      <c r="B176" s="37"/>
      <c r="C176" s="38"/>
      <c r="D176" s="207" t="s">
        <v>126</v>
      </c>
      <c r="E176" s="38"/>
      <c r="F176" s="208" t="s">
        <v>366</v>
      </c>
      <c r="G176" s="38"/>
      <c r="H176" s="38"/>
      <c r="I176" s="209"/>
      <c r="J176" s="38"/>
      <c r="K176" s="38"/>
      <c r="L176" s="42"/>
      <c r="M176" s="210"/>
      <c r="N176" s="211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126</v>
      </c>
      <c r="AU176" s="15" t="s">
        <v>79</v>
      </c>
    </row>
    <row r="177" s="2" customFormat="1" ht="24.15" customHeight="1">
      <c r="A177" s="36"/>
      <c r="B177" s="37"/>
      <c r="C177" s="212" t="s">
        <v>367</v>
      </c>
      <c r="D177" s="212" t="s">
        <v>128</v>
      </c>
      <c r="E177" s="213" t="s">
        <v>368</v>
      </c>
      <c r="F177" s="214" t="s">
        <v>369</v>
      </c>
      <c r="G177" s="215" t="s">
        <v>229</v>
      </c>
      <c r="H177" s="216">
        <v>12</v>
      </c>
      <c r="I177" s="217"/>
      <c r="J177" s="218">
        <f>ROUND(I177*H177,2)</f>
        <v>0</v>
      </c>
      <c r="K177" s="214" t="s">
        <v>230</v>
      </c>
      <c r="L177" s="219"/>
      <c r="M177" s="220" t="s">
        <v>19</v>
      </c>
      <c r="N177" s="221" t="s">
        <v>43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131</v>
      </c>
      <c r="AT177" s="205" t="s">
        <v>128</v>
      </c>
      <c r="AU177" s="205" t="s">
        <v>79</v>
      </c>
      <c r="AY177" s="15" t="s">
        <v>118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117</v>
      </c>
      <c r="BK177" s="206">
        <f>ROUND(I177*H177,2)</f>
        <v>0</v>
      </c>
      <c r="BL177" s="15" t="s">
        <v>124</v>
      </c>
      <c r="BM177" s="205" t="s">
        <v>370</v>
      </c>
    </row>
    <row r="178" s="2" customFormat="1" ht="24.15" customHeight="1">
      <c r="A178" s="36"/>
      <c r="B178" s="37"/>
      <c r="C178" s="194" t="s">
        <v>371</v>
      </c>
      <c r="D178" s="194" t="s">
        <v>119</v>
      </c>
      <c r="E178" s="195" t="s">
        <v>372</v>
      </c>
      <c r="F178" s="196" t="s">
        <v>373</v>
      </c>
      <c r="G178" s="197" t="s">
        <v>173</v>
      </c>
      <c r="H178" s="198">
        <v>9</v>
      </c>
      <c r="I178" s="199"/>
      <c r="J178" s="200">
        <f>ROUND(I178*H178,2)</f>
        <v>0</v>
      </c>
      <c r="K178" s="196" t="s">
        <v>123</v>
      </c>
      <c r="L178" s="42"/>
      <c r="M178" s="201" t="s">
        <v>19</v>
      </c>
      <c r="N178" s="202" t="s">
        <v>43</v>
      </c>
      <c r="O178" s="8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124</v>
      </c>
      <c r="AT178" s="205" t="s">
        <v>119</v>
      </c>
      <c r="AU178" s="205" t="s">
        <v>79</v>
      </c>
      <c r="AY178" s="15" t="s">
        <v>118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117</v>
      </c>
      <c r="BK178" s="206">
        <f>ROUND(I178*H178,2)</f>
        <v>0</v>
      </c>
      <c r="BL178" s="15" t="s">
        <v>124</v>
      </c>
      <c r="BM178" s="205" t="s">
        <v>374</v>
      </c>
    </row>
    <row r="179" s="2" customFormat="1">
      <c r="A179" s="36"/>
      <c r="B179" s="37"/>
      <c r="C179" s="38"/>
      <c r="D179" s="207" t="s">
        <v>126</v>
      </c>
      <c r="E179" s="38"/>
      <c r="F179" s="208" t="s">
        <v>375</v>
      </c>
      <c r="G179" s="38"/>
      <c r="H179" s="38"/>
      <c r="I179" s="209"/>
      <c r="J179" s="38"/>
      <c r="K179" s="38"/>
      <c r="L179" s="42"/>
      <c r="M179" s="210"/>
      <c r="N179" s="211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126</v>
      </c>
      <c r="AU179" s="15" t="s">
        <v>79</v>
      </c>
    </row>
    <row r="180" s="2" customFormat="1" ht="16.5" customHeight="1">
      <c r="A180" s="36"/>
      <c r="B180" s="37"/>
      <c r="C180" s="212" t="s">
        <v>376</v>
      </c>
      <c r="D180" s="212" t="s">
        <v>128</v>
      </c>
      <c r="E180" s="213" t="s">
        <v>377</v>
      </c>
      <c r="F180" s="214" t="s">
        <v>378</v>
      </c>
      <c r="G180" s="215" t="s">
        <v>173</v>
      </c>
      <c r="H180" s="216">
        <v>9</v>
      </c>
      <c r="I180" s="217"/>
      <c r="J180" s="218">
        <f>ROUND(I180*H180,2)</f>
        <v>0</v>
      </c>
      <c r="K180" s="214" t="s">
        <v>123</v>
      </c>
      <c r="L180" s="219"/>
      <c r="M180" s="220" t="s">
        <v>19</v>
      </c>
      <c r="N180" s="221" t="s">
        <v>43</v>
      </c>
      <c r="O180" s="82"/>
      <c r="P180" s="203">
        <f>O180*H180</f>
        <v>0</v>
      </c>
      <c r="Q180" s="203">
        <v>5.0000000000000002E-05</v>
      </c>
      <c r="R180" s="203">
        <f>Q180*H180</f>
        <v>0.00045000000000000004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131</v>
      </c>
      <c r="AT180" s="205" t="s">
        <v>128</v>
      </c>
      <c r="AU180" s="205" t="s">
        <v>79</v>
      </c>
      <c r="AY180" s="15" t="s">
        <v>118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5" t="s">
        <v>117</v>
      </c>
      <c r="BK180" s="206">
        <f>ROUND(I180*H180,2)</f>
        <v>0</v>
      </c>
      <c r="BL180" s="15" t="s">
        <v>124</v>
      </c>
      <c r="BM180" s="205" t="s">
        <v>379</v>
      </c>
    </row>
    <row r="181" s="2" customFormat="1" ht="16.5" customHeight="1">
      <c r="A181" s="36"/>
      <c r="B181" s="37"/>
      <c r="C181" s="194" t="s">
        <v>380</v>
      </c>
      <c r="D181" s="194" t="s">
        <v>119</v>
      </c>
      <c r="E181" s="195" t="s">
        <v>381</v>
      </c>
      <c r="F181" s="196" t="s">
        <v>382</v>
      </c>
      <c r="G181" s="197" t="s">
        <v>287</v>
      </c>
      <c r="H181" s="198">
        <v>6</v>
      </c>
      <c r="I181" s="199"/>
      <c r="J181" s="200">
        <f>ROUND(I181*H181,2)</f>
        <v>0</v>
      </c>
      <c r="K181" s="196" t="s">
        <v>123</v>
      </c>
      <c r="L181" s="42"/>
      <c r="M181" s="201" t="s">
        <v>19</v>
      </c>
      <c r="N181" s="202" t="s">
        <v>43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124</v>
      </c>
      <c r="AT181" s="205" t="s">
        <v>119</v>
      </c>
      <c r="AU181" s="205" t="s">
        <v>79</v>
      </c>
      <c r="AY181" s="15" t="s">
        <v>118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117</v>
      </c>
      <c r="BK181" s="206">
        <f>ROUND(I181*H181,2)</f>
        <v>0</v>
      </c>
      <c r="BL181" s="15" t="s">
        <v>124</v>
      </c>
      <c r="BM181" s="205" t="s">
        <v>383</v>
      </c>
    </row>
    <row r="182" s="2" customFormat="1">
      <c r="A182" s="36"/>
      <c r="B182" s="37"/>
      <c r="C182" s="38"/>
      <c r="D182" s="207" t="s">
        <v>126</v>
      </c>
      <c r="E182" s="38"/>
      <c r="F182" s="208" t="s">
        <v>384</v>
      </c>
      <c r="G182" s="38"/>
      <c r="H182" s="38"/>
      <c r="I182" s="209"/>
      <c r="J182" s="38"/>
      <c r="K182" s="38"/>
      <c r="L182" s="42"/>
      <c r="M182" s="210"/>
      <c r="N182" s="211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126</v>
      </c>
      <c r="AU182" s="15" t="s">
        <v>79</v>
      </c>
    </row>
    <row r="183" s="2" customFormat="1" ht="24.15" customHeight="1">
      <c r="A183" s="36"/>
      <c r="B183" s="37"/>
      <c r="C183" s="212" t="s">
        <v>385</v>
      </c>
      <c r="D183" s="212" t="s">
        <v>128</v>
      </c>
      <c r="E183" s="213" t="s">
        <v>386</v>
      </c>
      <c r="F183" s="214" t="s">
        <v>387</v>
      </c>
      <c r="G183" s="215" t="s">
        <v>313</v>
      </c>
      <c r="H183" s="216">
        <v>1</v>
      </c>
      <c r="I183" s="217"/>
      <c r="J183" s="218">
        <f>ROUND(I183*H183,2)</f>
        <v>0</v>
      </c>
      <c r="K183" s="214" t="s">
        <v>230</v>
      </c>
      <c r="L183" s="219"/>
      <c r="M183" s="220" t="s">
        <v>19</v>
      </c>
      <c r="N183" s="221" t="s">
        <v>43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131</v>
      </c>
      <c r="AT183" s="205" t="s">
        <v>128</v>
      </c>
      <c r="AU183" s="205" t="s">
        <v>79</v>
      </c>
      <c r="AY183" s="15" t="s">
        <v>118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117</v>
      </c>
      <c r="BK183" s="206">
        <f>ROUND(I183*H183,2)</f>
        <v>0</v>
      </c>
      <c r="BL183" s="15" t="s">
        <v>124</v>
      </c>
      <c r="BM183" s="205" t="s">
        <v>388</v>
      </c>
    </row>
    <row r="184" s="11" customFormat="1" ht="25.92" customHeight="1">
      <c r="A184" s="11"/>
      <c r="B184" s="180"/>
      <c r="C184" s="181"/>
      <c r="D184" s="182" t="s">
        <v>70</v>
      </c>
      <c r="E184" s="183" t="s">
        <v>389</v>
      </c>
      <c r="F184" s="183" t="s">
        <v>390</v>
      </c>
      <c r="G184" s="181"/>
      <c r="H184" s="181"/>
      <c r="I184" s="184"/>
      <c r="J184" s="185">
        <f>BK184</f>
        <v>0</v>
      </c>
      <c r="K184" s="181"/>
      <c r="L184" s="186"/>
      <c r="M184" s="187"/>
      <c r="N184" s="188"/>
      <c r="O184" s="188"/>
      <c r="P184" s="189">
        <f>SUM(P185:P192)</f>
        <v>0</v>
      </c>
      <c r="Q184" s="188"/>
      <c r="R184" s="189">
        <f>SUM(R185:R192)</f>
        <v>0</v>
      </c>
      <c r="S184" s="188"/>
      <c r="T184" s="190">
        <f>SUM(T185:T192)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1" t="s">
        <v>117</v>
      </c>
      <c r="AT184" s="192" t="s">
        <v>70</v>
      </c>
      <c r="AU184" s="192" t="s">
        <v>71</v>
      </c>
      <c r="AY184" s="191" t="s">
        <v>118</v>
      </c>
      <c r="BK184" s="193">
        <f>SUM(BK185:BK192)</f>
        <v>0</v>
      </c>
    </row>
    <row r="185" s="2" customFormat="1" ht="21.75" customHeight="1">
      <c r="A185" s="36"/>
      <c r="B185" s="37"/>
      <c r="C185" s="194" t="s">
        <v>391</v>
      </c>
      <c r="D185" s="194" t="s">
        <v>119</v>
      </c>
      <c r="E185" s="195" t="s">
        <v>392</v>
      </c>
      <c r="F185" s="196" t="s">
        <v>393</v>
      </c>
      <c r="G185" s="197" t="s">
        <v>173</v>
      </c>
      <c r="H185" s="198">
        <v>124</v>
      </c>
      <c r="I185" s="199"/>
      <c r="J185" s="200">
        <f>ROUND(I185*H185,2)</f>
        <v>0</v>
      </c>
      <c r="K185" s="196" t="s">
        <v>123</v>
      </c>
      <c r="L185" s="42"/>
      <c r="M185" s="201" t="s">
        <v>19</v>
      </c>
      <c r="N185" s="202" t="s">
        <v>43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124</v>
      </c>
      <c r="AT185" s="205" t="s">
        <v>119</v>
      </c>
      <c r="AU185" s="205" t="s">
        <v>79</v>
      </c>
      <c r="AY185" s="15" t="s">
        <v>118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117</v>
      </c>
      <c r="BK185" s="206">
        <f>ROUND(I185*H185,2)</f>
        <v>0</v>
      </c>
      <c r="BL185" s="15" t="s">
        <v>124</v>
      </c>
      <c r="BM185" s="205" t="s">
        <v>394</v>
      </c>
    </row>
    <row r="186" s="2" customFormat="1">
      <c r="A186" s="36"/>
      <c r="B186" s="37"/>
      <c r="C186" s="38"/>
      <c r="D186" s="207" t="s">
        <v>126</v>
      </c>
      <c r="E186" s="38"/>
      <c r="F186" s="208" t="s">
        <v>395</v>
      </c>
      <c r="G186" s="38"/>
      <c r="H186" s="38"/>
      <c r="I186" s="209"/>
      <c r="J186" s="38"/>
      <c r="K186" s="38"/>
      <c r="L186" s="42"/>
      <c r="M186" s="210"/>
      <c r="N186" s="211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126</v>
      </c>
      <c r="AU186" s="15" t="s">
        <v>79</v>
      </c>
    </row>
    <row r="187" s="2" customFormat="1" ht="21.75" customHeight="1">
      <c r="A187" s="36"/>
      <c r="B187" s="37"/>
      <c r="C187" s="194" t="s">
        <v>396</v>
      </c>
      <c r="D187" s="194" t="s">
        <v>119</v>
      </c>
      <c r="E187" s="195" t="s">
        <v>397</v>
      </c>
      <c r="F187" s="196" t="s">
        <v>398</v>
      </c>
      <c r="G187" s="197" t="s">
        <v>173</v>
      </c>
      <c r="H187" s="198">
        <v>6</v>
      </c>
      <c r="I187" s="199"/>
      <c r="J187" s="200">
        <f>ROUND(I187*H187,2)</f>
        <v>0</v>
      </c>
      <c r="K187" s="196" t="s">
        <v>123</v>
      </c>
      <c r="L187" s="42"/>
      <c r="M187" s="201" t="s">
        <v>19</v>
      </c>
      <c r="N187" s="202" t="s">
        <v>43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124</v>
      </c>
      <c r="AT187" s="205" t="s">
        <v>119</v>
      </c>
      <c r="AU187" s="205" t="s">
        <v>79</v>
      </c>
      <c r="AY187" s="15" t="s">
        <v>118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117</v>
      </c>
      <c r="BK187" s="206">
        <f>ROUND(I187*H187,2)</f>
        <v>0</v>
      </c>
      <c r="BL187" s="15" t="s">
        <v>124</v>
      </c>
      <c r="BM187" s="205" t="s">
        <v>399</v>
      </c>
    </row>
    <row r="188" s="2" customFormat="1">
      <c r="A188" s="36"/>
      <c r="B188" s="37"/>
      <c r="C188" s="38"/>
      <c r="D188" s="207" t="s">
        <v>126</v>
      </c>
      <c r="E188" s="38"/>
      <c r="F188" s="208" t="s">
        <v>400</v>
      </c>
      <c r="G188" s="38"/>
      <c r="H188" s="38"/>
      <c r="I188" s="209"/>
      <c r="J188" s="38"/>
      <c r="K188" s="38"/>
      <c r="L188" s="42"/>
      <c r="M188" s="210"/>
      <c r="N188" s="211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126</v>
      </c>
      <c r="AU188" s="15" t="s">
        <v>79</v>
      </c>
    </row>
    <row r="189" s="2" customFormat="1" ht="21.75" customHeight="1">
      <c r="A189" s="36"/>
      <c r="B189" s="37"/>
      <c r="C189" s="194" t="s">
        <v>235</v>
      </c>
      <c r="D189" s="194" t="s">
        <v>119</v>
      </c>
      <c r="E189" s="195" t="s">
        <v>401</v>
      </c>
      <c r="F189" s="196" t="s">
        <v>402</v>
      </c>
      <c r="G189" s="197" t="s">
        <v>173</v>
      </c>
      <c r="H189" s="198">
        <v>2</v>
      </c>
      <c r="I189" s="199"/>
      <c r="J189" s="200">
        <f>ROUND(I189*H189,2)</f>
        <v>0</v>
      </c>
      <c r="K189" s="196" t="s">
        <v>123</v>
      </c>
      <c r="L189" s="42"/>
      <c r="M189" s="201" t="s">
        <v>19</v>
      </c>
      <c r="N189" s="202" t="s">
        <v>43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124</v>
      </c>
      <c r="AT189" s="205" t="s">
        <v>119</v>
      </c>
      <c r="AU189" s="205" t="s">
        <v>79</v>
      </c>
      <c r="AY189" s="15" t="s">
        <v>118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117</v>
      </c>
      <c r="BK189" s="206">
        <f>ROUND(I189*H189,2)</f>
        <v>0</v>
      </c>
      <c r="BL189" s="15" t="s">
        <v>124</v>
      </c>
      <c r="BM189" s="205" t="s">
        <v>403</v>
      </c>
    </row>
    <row r="190" s="2" customFormat="1">
      <c r="A190" s="36"/>
      <c r="B190" s="37"/>
      <c r="C190" s="38"/>
      <c r="D190" s="207" t="s">
        <v>126</v>
      </c>
      <c r="E190" s="38"/>
      <c r="F190" s="208" t="s">
        <v>404</v>
      </c>
      <c r="G190" s="38"/>
      <c r="H190" s="38"/>
      <c r="I190" s="209"/>
      <c r="J190" s="38"/>
      <c r="K190" s="38"/>
      <c r="L190" s="42"/>
      <c r="M190" s="210"/>
      <c r="N190" s="211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126</v>
      </c>
      <c r="AU190" s="15" t="s">
        <v>79</v>
      </c>
    </row>
    <row r="191" s="2" customFormat="1" ht="21.75" customHeight="1">
      <c r="A191" s="36"/>
      <c r="B191" s="37"/>
      <c r="C191" s="194" t="s">
        <v>405</v>
      </c>
      <c r="D191" s="194" t="s">
        <v>119</v>
      </c>
      <c r="E191" s="195" t="s">
        <v>406</v>
      </c>
      <c r="F191" s="196" t="s">
        <v>407</v>
      </c>
      <c r="G191" s="197" t="s">
        <v>173</v>
      </c>
      <c r="H191" s="198">
        <v>10</v>
      </c>
      <c r="I191" s="199"/>
      <c r="J191" s="200">
        <f>ROUND(I191*H191,2)</f>
        <v>0</v>
      </c>
      <c r="K191" s="196" t="s">
        <v>123</v>
      </c>
      <c r="L191" s="42"/>
      <c r="M191" s="201" t="s">
        <v>19</v>
      </c>
      <c r="N191" s="202" t="s">
        <v>43</v>
      </c>
      <c r="O191" s="8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124</v>
      </c>
      <c r="AT191" s="205" t="s">
        <v>119</v>
      </c>
      <c r="AU191" s="205" t="s">
        <v>79</v>
      </c>
      <c r="AY191" s="15" t="s">
        <v>118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5" t="s">
        <v>117</v>
      </c>
      <c r="BK191" s="206">
        <f>ROUND(I191*H191,2)</f>
        <v>0</v>
      </c>
      <c r="BL191" s="15" t="s">
        <v>124</v>
      </c>
      <c r="BM191" s="205" t="s">
        <v>408</v>
      </c>
    </row>
    <row r="192" s="2" customFormat="1">
      <c r="A192" s="36"/>
      <c r="B192" s="37"/>
      <c r="C192" s="38"/>
      <c r="D192" s="207" t="s">
        <v>126</v>
      </c>
      <c r="E192" s="38"/>
      <c r="F192" s="208" t="s">
        <v>409</v>
      </c>
      <c r="G192" s="38"/>
      <c r="H192" s="38"/>
      <c r="I192" s="209"/>
      <c r="J192" s="38"/>
      <c r="K192" s="38"/>
      <c r="L192" s="42"/>
      <c r="M192" s="210"/>
      <c r="N192" s="211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126</v>
      </c>
      <c r="AU192" s="15" t="s">
        <v>79</v>
      </c>
    </row>
    <row r="193" s="11" customFormat="1" ht="25.92" customHeight="1">
      <c r="A193" s="11"/>
      <c r="B193" s="180"/>
      <c r="C193" s="181"/>
      <c r="D193" s="182" t="s">
        <v>70</v>
      </c>
      <c r="E193" s="183" t="s">
        <v>410</v>
      </c>
      <c r="F193" s="183" t="s">
        <v>411</v>
      </c>
      <c r="G193" s="181"/>
      <c r="H193" s="181"/>
      <c r="I193" s="184"/>
      <c r="J193" s="185">
        <f>BK193</f>
        <v>0</v>
      </c>
      <c r="K193" s="181"/>
      <c r="L193" s="186"/>
      <c r="M193" s="187"/>
      <c r="N193" s="188"/>
      <c r="O193" s="188"/>
      <c r="P193" s="189">
        <f>SUM(P194:P195)</f>
        <v>0</v>
      </c>
      <c r="Q193" s="188"/>
      <c r="R193" s="189">
        <f>SUM(R194:R195)</f>
        <v>0</v>
      </c>
      <c r="S193" s="188"/>
      <c r="T193" s="190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1" t="s">
        <v>117</v>
      </c>
      <c r="AT193" s="192" t="s">
        <v>70</v>
      </c>
      <c r="AU193" s="192" t="s">
        <v>71</v>
      </c>
      <c r="AY193" s="191" t="s">
        <v>118</v>
      </c>
      <c r="BK193" s="193">
        <f>SUM(BK194:BK195)</f>
        <v>0</v>
      </c>
    </row>
    <row r="194" s="2" customFormat="1" ht="24.15" customHeight="1">
      <c r="A194" s="36"/>
      <c r="B194" s="37"/>
      <c r="C194" s="194" t="s">
        <v>412</v>
      </c>
      <c r="D194" s="194" t="s">
        <v>119</v>
      </c>
      <c r="E194" s="195" t="s">
        <v>413</v>
      </c>
      <c r="F194" s="196" t="s">
        <v>414</v>
      </c>
      <c r="G194" s="197" t="s">
        <v>415</v>
      </c>
      <c r="H194" s="198">
        <v>0.071999999999999995</v>
      </c>
      <c r="I194" s="199"/>
      <c r="J194" s="200">
        <f>ROUND(I194*H194,2)</f>
        <v>0</v>
      </c>
      <c r="K194" s="196" t="s">
        <v>123</v>
      </c>
      <c r="L194" s="42"/>
      <c r="M194" s="201" t="s">
        <v>19</v>
      </c>
      <c r="N194" s="202" t="s">
        <v>43</v>
      </c>
      <c r="O194" s="8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124</v>
      </c>
      <c r="AT194" s="205" t="s">
        <v>119</v>
      </c>
      <c r="AU194" s="205" t="s">
        <v>79</v>
      </c>
      <c r="AY194" s="15" t="s">
        <v>118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5" t="s">
        <v>117</v>
      </c>
      <c r="BK194" s="206">
        <f>ROUND(I194*H194,2)</f>
        <v>0</v>
      </c>
      <c r="BL194" s="15" t="s">
        <v>124</v>
      </c>
      <c r="BM194" s="205" t="s">
        <v>416</v>
      </c>
    </row>
    <row r="195" s="2" customFormat="1">
      <c r="A195" s="36"/>
      <c r="B195" s="37"/>
      <c r="C195" s="38"/>
      <c r="D195" s="207" t="s">
        <v>126</v>
      </c>
      <c r="E195" s="38"/>
      <c r="F195" s="208" t="s">
        <v>417</v>
      </c>
      <c r="G195" s="38"/>
      <c r="H195" s="38"/>
      <c r="I195" s="209"/>
      <c r="J195" s="38"/>
      <c r="K195" s="38"/>
      <c r="L195" s="42"/>
      <c r="M195" s="210"/>
      <c r="N195" s="211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126</v>
      </c>
      <c r="AU195" s="15" t="s">
        <v>79</v>
      </c>
    </row>
    <row r="196" s="11" customFormat="1" ht="25.92" customHeight="1">
      <c r="A196" s="11"/>
      <c r="B196" s="180"/>
      <c r="C196" s="181"/>
      <c r="D196" s="182" t="s">
        <v>70</v>
      </c>
      <c r="E196" s="183" t="s">
        <v>418</v>
      </c>
      <c r="F196" s="183" t="s">
        <v>419</v>
      </c>
      <c r="G196" s="181"/>
      <c r="H196" s="181"/>
      <c r="I196" s="184"/>
      <c r="J196" s="185">
        <f>BK196</f>
        <v>0</v>
      </c>
      <c r="K196" s="181"/>
      <c r="L196" s="186"/>
      <c r="M196" s="187"/>
      <c r="N196" s="188"/>
      <c r="O196" s="188"/>
      <c r="P196" s="189">
        <f>SUM(P197:P198)</f>
        <v>0</v>
      </c>
      <c r="Q196" s="188"/>
      <c r="R196" s="189">
        <f>SUM(R197:R198)</f>
        <v>0</v>
      </c>
      <c r="S196" s="188"/>
      <c r="T196" s="190">
        <f>SUM(T197:T198)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91" t="s">
        <v>117</v>
      </c>
      <c r="AT196" s="192" t="s">
        <v>70</v>
      </c>
      <c r="AU196" s="192" t="s">
        <v>71</v>
      </c>
      <c r="AY196" s="191" t="s">
        <v>118</v>
      </c>
      <c r="BK196" s="193">
        <f>SUM(BK197:BK198)</f>
        <v>0</v>
      </c>
    </row>
    <row r="197" s="2" customFormat="1" ht="24.15" customHeight="1">
      <c r="A197" s="36"/>
      <c r="B197" s="37"/>
      <c r="C197" s="194" t="s">
        <v>420</v>
      </c>
      <c r="D197" s="194" t="s">
        <v>119</v>
      </c>
      <c r="E197" s="195" t="s">
        <v>421</v>
      </c>
      <c r="F197" s="196" t="s">
        <v>422</v>
      </c>
      <c r="G197" s="197" t="s">
        <v>173</v>
      </c>
      <c r="H197" s="198">
        <v>1</v>
      </c>
      <c r="I197" s="199"/>
      <c r="J197" s="200">
        <f>ROUND(I197*H197,2)</f>
        <v>0</v>
      </c>
      <c r="K197" s="196" t="s">
        <v>123</v>
      </c>
      <c r="L197" s="42"/>
      <c r="M197" s="201" t="s">
        <v>19</v>
      </c>
      <c r="N197" s="202" t="s">
        <v>43</v>
      </c>
      <c r="O197" s="8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124</v>
      </c>
      <c r="AT197" s="205" t="s">
        <v>119</v>
      </c>
      <c r="AU197" s="205" t="s">
        <v>79</v>
      </c>
      <c r="AY197" s="15" t="s">
        <v>118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117</v>
      </c>
      <c r="BK197" s="206">
        <f>ROUND(I197*H197,2)</f>
        <v>0</v>
      </c>
      <c r="BL197" s="15" t="s">
        <v>124</v>
      </c>
      <c r="BM197" s="205" t="s">
        <v>423</v>
      </c>
    </row>
    <row r="198" s="2" customFormat="1">
      <c r="A198" s="36"/>
      <c r="B198" s="37"/>
      <c r="C198" s="38"/>
      <c r="D198" s="207" t="s">
        <v>126</v>
      </c>
      <c r="E198" s="38"/>
      <c r="F198" s="208" t="s">
        <v>424</v>
      </c>
      <c r="G198" s="38"/>
      <c r="H198" s="38"/>
      <c r="I198" s="209"/>
      <c r="J198" s="38"/>
      <c r="K198" s="38"/>
      <c r="L198" s="42"/>
      <c r="M198" s="222"/>
      <c r="N198" s="223"/>
      <c r="O198" s="224"/>
      <c r="P198" s="224"/>
      <c r="Q198" s="224"/>
      <c r="R198" s="224"/>
      <c r="S198" s="224"/>
      <c r="T198" s="225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126</v>
      </c>
      <c r="AU198" s="15" t="s">
        <v>79</v>
      </c>
    </row>
    <row r="199" s="2" customFormat="1" ht="6.96" customHeight="1">
      <c r="A199" s="36"/>
      <c r="B199" s="57"/>
      <c r="C199" s="58"/>
      <c r="D199" s="58"/>
      <c r="E199" s="58"/>
      <c r="F199" s="58"/>
      <c r="G199" s="58"/>
      <c r="H199" s="58"/>
      <c r="I199" s="58"/>
      <c r="J199" s="58"/>
      <c r="K199" s="58"/>
      <c r="L199" s="42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sheet="1" autoFilter="0" formatColumns="0" formatRows="0" objects="1" scenarios="1" spinCount="100000" saltValue="kPYiyyLjzJnKbotqJK3eiYRxzQODX/vc8sYdcRxwje45oyHfuWgM2tXKNlzRxgPW5wl+UbhCIsGEoRML0dWTAw==" hashValue="HjXZpscl2We6e2iwvCrd/cviNKC0jPO2LtB1lFAdtKCKz13RbvHs+mkKcUek21s0xkh78hmn1SFmgmuEeVWH0A==" algorithmName="SHA-512" password="C6EB"/>
  <autoFilter ref="C86:K19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0" r:id="rId1" display="https://podminky.urs.cz/item/CS_URS_2025_02/741122623"/>
    <hyperlink ref="F93" r:id="rId2" display="https://podminky.urs.cz/item/CS_URS_2025_02/741122611"/>
    <hyperlink ref="F96" r:id="rId3" display="https://podminky.urs.cz/item/CS_URS_2025_02/741122611"/>
    <hyperlink ref="F99" r:id="rId4" display="https://podminky.urs.cz/item/CS_URS_2025_02/741120301"/>
    <hyperlink ref="F102" r:id="rId5" display="https://podminky.urs.cz/item/CS_URS_2025_02/741120301"/>
    <hyperlink ref="F105" r:id="rId6" display="https://podminky.urs.cz/item/CS_URS_2025_02/741120301"/>
    <hyperlink ref="F109" r:id="rId7" display="https://podminky.urs.cz/item/CS_URS_2025_02/741310101"/>
    <hyperlink ref="F114" r:id="rId8" display="https://podminky.urs.cz/item/CS_URS_2025_02/741310122"/>
    <hyperlink ref="F119" r:id="rId9" display="https://podminky.urs.cz/item/CS_URS_2025_02/741313002"/>
    <hyperlink ref="F123" r:id="rId10" display="https://podminky.urs.cz/item/CS_URS_2025_02/741313003"/>
    <hyperlink ref="F126" r:id="rId11" display="https://podminky.urs.cz/item/CS_URS_2025_02/742210121"/>
    <hyperlink ref="F129" r:id="rId12" display="https://podminky.urs.cz/item/CS_URS_2025_02/742420121"/>
    <hyperlink ref="F134" r:id="rId13" display="https://podminky.urs.cz/item/CS_URS_2025_02/741372061"/>
    <hyperlink ref="F137" r:id="rId14" display="https://podminky.urs.cz/item/CS_URS_2025_02/741372061"/>
    <hyperlink ref="F140" r:id="rId15" display="https://podminky.urs.cz/item/CS_URS_2025_02/741372061"/>
    <hyperlink ref="F143" r:id="rId16" display="https://podminky.urs.cz/item/CS_URS_2025_02/741372021"/>
    <hyperlink ref="F147" r:id="rId17" display="https://podminky.urs.cz/item/CS_URS_2025_02/741210001"/>
    <hyperlink ref="F149" r:id="rId18" display="https://podminky.urs.cz/item/CS_URS_2025_02/HZS2232"/>
    <hyperlink ref="F158" r:id="rId19" display="https://podminky.urs.cz/item/CS_URS_2025_02/741112001"/>
    <hyperlink ref="F161" r:id="rId20" display="https://podminky.urs.cz/item/CS_URS_2025_02/741110511"/>
    <hyperlink ref="F164" r:id="rId21" display="https://podminky.urs.cz/item/CS_URS_2025_02/741110511"/>
    <hyperlink ref="F167" r:id="rId22" display="https://podminky.urs.cz/item/CS_URS_2025_02/741110511"/>
    <hyperlink ref="F170" r:id="rId23" display="https://podminky.urs.cz/item/CS_URS_2025_02/741111001"/>
    <hyperlink ref="F173" r:id="rId24" display="https://podminky.urs.cz/item/CS_URS_2025_02/741110511"/>
    <hyperlink ref="F176" r:id="rId25" display="https://podminky.urs.cz/item/CS_URS_2025_02/741112151"/>
    <hyperlink ref="F179" r:id="rId26" display="https://podminky.urs.cz/item/CS_URS_2025_02/741112051"/>
    <hyperlink ref="F182" r:id="rId27" display="https://podminky.urs.cz/item/CS_URS_2025_02/HZS2231"/>
    <hyperlink ref="F186" r:id="rId28" display="https://podminky.urs.cz/item/CS_URS_2025_02/741130001"/>
    <hyperlink ref="F188" r:id="rId29" display="https://podminky.urs.cz/item/CS_URS_2025_02/741130003"/>
    <hyperlink ref="F190" r:id="rId30" display="https://podminky.urs.cz/item/CS_URS_2025_02/741130004"/>
    <hyperlink ref="F192" r:id="rId31" display="https://podminky.urs.cz/item/CS_URS_2025_02/741130005"/>
    <hyperlink ref="F195" r:id="rId32" display="https://podminky.urs.cz/item/CS_URS_2025_02/998741112"/>
    <hyperlink ref="F198" r:id="rId33" display="https://podminky.urs.cz/item/CS_URS_2025_02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BYTOVÉ JEDNOTKY č. 10, Čsl. armády 445/22,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425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3. 9. 2025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ROUND((SUM(BE83:BE105)),  2)</f>
        <v>0</v>
      </c>
      <c r="G33" s="36"/>
      <c r="H33" s="36"/>
      <c r="I33" s="146">
        <v>0.20999999999999999</v>
      </c>
      <c r="J33" s="145">
        <f>ROUND(((SUM(BE83:BE105))*I33),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ROUND((SUM(BF83:BF105)),  2)</f>
        <v>0</v>
      </c>
      <c r="G34" s="36"/>
      <c r="H34" s="36"/>
      <c r="I34" s="146">
        <v>0.12</v>
      </c>
      <c r="J34" s="145">
        <f>ROUND(((SUM(BF83:BF105))*I34),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ROUND((SUM(BG83:BG105)),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ROUND((SUM(BH83:BH105)),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ROUND((SUM(BI83:BI105)),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BYTOVÉ JEDNOTKY č. 10, Čsl. armády 445/22,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Pomocné stavební práce při elektromontážích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3. 9. 2025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426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427</v>
      </c>
      <c r="E61" s="166"/>
      <c r="F61" s="166"/>
      <c r="G61" s="166"/>
      <c r="H61" s="166"/>
      <c r="I61" s="166"/>
      <c r="J61" s="167">
        <f>J93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428</v>
      </c>
      <c r="E62" s="166"/>
      <c r="F62" s="166"/>
      <c r="G62" s="166"/>
      <c r="H62" s="166"/>
      <c r="I62" s="166"/>
      <c r="J62" s="167">
        <f>J96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429</v>
      </c>
      <c r="E63" s="166"/>
      <c r="F63" s="166"/>
      <c r="G63" s="166"/>
      <c r="H63" s="166"/>
      <c r="I63" s="166"/>
      <c r="J63" s="167">
        <f>J99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102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BYTOVÉ JEDNOTKY č. 10, Čsl. armády 445/22, Šumperk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88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02 - Pomocné stavební práce při elektromontážích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Šumperk</v>
      </c>
      <c r="G77" s="38"/>
      <c r="H77" s="38"/>
      <c r="I77" s="30" t="s">
        <v>23</v>
      </c>
      <c r="J77" s="70" t="str">
        <f>IF(J12="","",J12)</f>
        <v>3. 9. 2025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>Ing. Pavel Matura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34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69"/>
      <c r="B82" s="170"/>
      <c r="C82" s="171" t="s">
        <v>103</v>
      </c>
      <c r="D82" s="172" t="s">
        <v>56</v>
      </c>
      <c r="E82" s="172" t="s">
        <v>52</v>
      </c>
      <c r="F82" s="172" t="s">
        <v>53</v>
      </c>
      <c r="G82" s="172" t="s">
        <v>104</v>
      </c>
      <c r="H82" s="172" t="s">
        <v>105</v>
      </c>
      <c r="I82" s="172" t="s">
        <v>106</v>
      </c>
      <c r="J82" s="172" t="s">
        <v>92</v>
      </c>
      <c r="K82" s="173" t="s">
        <v>107</v>
      </c>
      <c r="L82" s="174"/>
      <c r="M82" s="90" t="s">
        <v>19</v>
      </c>
      <c r="N82" s="91" t="s">
        <v>41</v>
      </c>
      <c r="O82" s="91" t="s">
        <v>108</v>
      </c>
      <c r="P82" s="91" t="s">
        <v>109</v>
      </c>
      <c r="Q82" s="91" t="s">
        <v>110</v>
      </c>
      <c r="R82" s="91" t="s">
        <v>111</v>
      </c>
      <c r="S82" s="91" t="s">
        <v>112</v>
      </c>
      <c r="T82" s="92" t="s">
        <v>113</v>
      </c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6"/>
      <c r="B83" s="37"/>
      <c r="C83" s="97" t="s">
        <v>114</v>
      </c>
      <c r="D83" s="38"/>
      <c r="E83" s="38"/>
      <c r="F83" s="38"/>
      <c r="G83" s="38"/>
      <c r="H83" s="38"/>
      <c r="I83" s="38"/>
      <c r="J83" s="175">
        <f>BK83</f>
        <v>0</v>
      </c>
      <c r="K83" s="38"/>
      <c r="L83" s="42"/>
      <c r="M83" s="93"/>
      <c r="N83" s="176"/>
      <c r="O83" s="94"/>
      <c r="P83" s="177">
        <f>P84+P93+P96+P99</f>
        <v>0</v>
      </c>
      <c r="Q83" s="94"/>
      <c r="R83" s="177">
        <f>R84+R93+R96+R99</f>
        <v>0.0051199999999999996</v>
      </c>
      <c r="S83" s="94"/>
      <c r="T83" s="178">
        <f>T84+T93+T96+T99</f>
        <v>0.25256000000000001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70</v>
      </c>
      <c r="AU83" s="15" t="s">
        <v>93</v>
      </c>
      <c r="BK83" s="179">
        <f>BK84+BK93+BK96+BK99</f>
        <v>0</v>
      </c>
    </row>
    <row r="84" s="11" customFormat="1" ht="25.92" customHeight="1">
      <c r="A84" s="11"/>
      <c r="B84" s="180"/>
      <c r="C84" s="181"/>
      <c r="D84" s="182" t="s">
        <v>70</v>
      </c>
      <c r="E84" s="183" t="s">
        <v>115</v>
      </c>
      <c r="F84" s="183" t="s">
        <v>430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SUM(P85:P92)</f>
        <v>0</v>
      </c>
      <c r="Q84" s="188"/>
      <c r="R84" s="189">
        <f>SUM(R85:R92)</f>
        <v>0.0051199999999999996</v>
      </c>
      <c r="S84" s="188"/>
      <c r="T84" s="190">
        <f>SUM(T85:T92)</f>
        <v>0.043999999999999997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133</v>
      </c>
      <c r="AT84" s="192" t="s">
        <v>70</v>
      </c>
      <c r="AU84" s="192" t="s">
        <v>71</v>
      </c>
      <c r="AY84" s="191" t="s">
        <v>118</v>
      </c>
      <c r="BK84" s="193">
        <f>SUM(BK85:BK92)</f>
        <v>0</v>
      </c>
    </row>
    <row r="85" s="2" customFormat="1" ht="16.5" customHeight="1">
      <c r="A85" s="36"/>
      <c r="B85" s="37"/>
      <c r="C85" s="194" t="s">
        <v>79</v>
      </c>
      <c r="D85" s="194" t="s">
        <v>119</v>
      </c>
      <c r="E85" s="195" t="s">
        <v>431</v>
      </c>
      <c r="F85" s="196" t="s">
        <v>432</v>
      </c>
      <c r="G85" s="197" t="s">
        <v>122</v>
      </c>
      <c r="H85" s="198">
        <v>10</v>
      </c>
      <c r="I85" s="199"/>
      <c r="J85" s="200">
        <f>ROUND(I85*H85,2)</f>
        <v>0</v>
      </c>
      <c r="K85" s="196" t="s">
        <v>433</v>
      </c>
      <c r="L85" s="42"/>
      <c r="M85" s="201" t="s">
        <v>19</v>
      </c>
      <c r="N85" s="202" t="s">
        <v>43</v>
      </c>
      <c r="O85" s="82"/>
      <c r="P85" s="203">
        <f>O85*H85</f>
        <v>0</v>
      </c>
      <c r="Q85" s="203">
        <v>1.0000000000000001E-05</v>
      </c>
      <c r="R85" s="203">
        <f>Q85*H85</f>
        <v>0.00010000000000000001</v>
      </c>
      <c r="S85" s="203">
        <v>0.002</v>
      </c>
      <c r="T85" s="204">
        <f>S85*H85</f>
        <v>0.02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235</v>
      </c>
      <c r="AT85" s="205" t="s">
        <v>119</v>
      </c>
      <c r="AU85" s="205" t="s">
        <v>79</v>
      </c>
      <c r="AY85" s="15" t="s">
        <v>118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117</v>
      </c>
      <c r="BK85" s="206">
        <f>ROUND(I85*H85,2)</f>
        <v>0</v>
      </c>
      <c r="BL85" s="15" t="s">
        <v>235</v>
      </c>
      <c r="BM85" s="205" t="s">
        <v>434</v>
      </c>
    </row>
    <row r="86" s="2" customFormat="1">
      <c r="A86" s="36"/>
      <c r="B86" s="37"/>
      <c r="C86" s="38"/>
      <c r="D86" s="207" t="s">
        <v>126</v>
      </c>
      <c r="E86" s="38"/>
      <c r="F86" s="208" t="s">
        <v>435</v>
      </c>
      <c r="G86" s="38"/>
      <c r="H86" s="38"/>
      <c r="I86" s="209"/>
      <c r="J86" s="38"/>
      <c r="K86" s="38"/>
      <c r="L86" s="42"/>
      <c r="M86" s="210"/>
      <c r="N86" s="211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126</v>
      </c>
      <c r="AU86" s="15" t="s">
        <v>79</v>
      </c>
    </row>
    <row r="87" s="2" customFormat="1" ht="16.5" customHeight="1">
      <c r="A87" s="36"/>
      <c r="B87" s="37"/>
      <c r="C87" s="194" t="s">
        <v>117</v>
      </c>
      <c r="D87" s="194" t="s">
        <v>119</v>
      </c>
      <c r="E87" s="195" t="s">
        <v>436</v>
      </c>
      <c r="F87" s="196" t="s">
        <v>437</v>
      </c>
      <c r="G87" s="197" t="s">
        <v>122</v>
      </c>
      <c r="H87" s="198">
        <v>10</v>
      </c>
      <c r="I87" s="199"/>
      <c r="J87" s="200">
        <f>ROUND(I87*H87,2)</f>
        <v>0</v>
      </c>
      <c r="K87" s="196" t="s">
        <v>433</v>
      </c>
      <c r="L87" s="42"/>
      <c r="M87" s="201" t="s">
        <v>19</v>
      </c>
      <c r="N87" s="202" t="s">
        <v>43</v>
      </c>
      <c r="O87" s="82"/>
      <c r="P87" s="203">
        <f>O87*H87</f>
        <v>0</v>
      </c>
      <c r="Q87" s="203">
        <v>0.00014999999999999999</v>
      </c>
      <c r="R87" s="203">
        <f>Q87*H87</f>
        <v>0.0014999999999999998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235</v>
      </c>
      <c r="AT87" s="205" t="s">
        <v>119</v>
      </c>
      <c r="AU87" s="205" t="s">
        <v>79</v>
      </c>
      <c r="AY87" s="15" t="s">
        <v>118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117</v>
      </c>
      <c r="BK87" s="206">
        <f>ROUND(I87*H87,2)</f>
        <v>0</v>
      </c>
      <c r="BL87" s="15" t="s">
        <v>235</v>
      </c>
      <c r="BM87" s="205" t="s">
        <v>438</v>
      </c>
    </row>
    <row r="88" s="2" customFormat="1">
      <c r="A88" s="36"/>
      <c r="B88" s="37"/>
      <c r="C88" s="38"/>
      <c r="D88" s="207" t="s">
        <v>126</v>
      </c>
      <c r="E88" s="38"/>
      <c r="F88" s="208" t="s">
        <v>439</v>
      </c>
      <c r="G88" s="38"/>
      <c r="H88" s="38"/>
      <c r="I88" s="209"/>
      <c r="J88" s="38"/>
      <c r="K88" s="38"/>
      <c r="L88" s="42"/>
      <c r="M88" s="210"/>
      <c r="N88" s="211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126</v>
      </c>
      <c r="AU88" s="15" t="s">
        <v>79</v>
      </c>
    </row>
    <row r="89" s="2" customFormat="1" ht="16.5" customHeight="1">
      <c r="A89" s="36"/>
      <c r="B89" s="37"/>
      <c r="C89" s="194" t="s">
        <v>133</v>
      </c>
      <c r="D89" s="194" t="s">
        <v>119</v>
      </c>
      <c r="E89" s="195" t="s">
        <v>440</v>
      </c>
      <c r="F89" s="196" t="s">
        <v>441</v>
      </c>
      <c r="G89" s="197" t="s">
        <v>122</v>
      </c>
      <c r="H89" s="198">
        <v>8</v>
      </c>
      <c r="I89" s="199"/>
      <c r="J89" s="200">
        <f>ROUND(I89*H89,2)</f>
        <v>0</v>
      </c>
      <c r="K89" s="196" t="s">
        <v>433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2.0000000000000002E-05</v>
      </c>
      <c r="R89" s="203">
        <f>Q89*H89</f>
        <v>0.00016000000000000001</v>
      </c>
      <c r="S89" s="203">
        <v>0.0030000000000000001</v>
      </c>
      <c r="T89" s="204">
        <f>S89*H89</f>
        <v>0.024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235</v>
      </c>
      <c r="AT89" s="205" t="s">
        <v>119</v>
      </c>
      <c r="AU89" s="205" t="s">
        <v>79</v>
      </c>
      <c r="AY89" s="15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117</v>
      </c>
      <c r="BK89" s="206">
        <f>ROUND(I89*H89,2)</f>
        <v>0</v>
      </c>
      <c r="BL89" s="15" t="s">
        <v>235</v>
      </c>
      <c r="BM89" s="205" t="s">
        <v>442</v>
      </c>
    </row>
    <row r="90" s="2" customFormat="1">
      <c r="A90" s="36"/>
      <c r="B90" s="37"/>
      <c r="C90" s="38"/>
      <c r="D90" s="207" t="s">
        <v>126</v>
      </c>
      <c r="E90" s="38"/>
      <c r="F90" s="208" t="s">
        <v>443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126</v>
      </c>
      <c r="AU90" s="15" t="s">
        <v>79</v>
      </c>
    </row>
    <row r="91" s="2" customFormat="1" ht="16.5" customHeight="1">
      <c r="A91" s="36"/>
      <c r="B91" s="37"/>
      <c r="C91" s="194" t="s">
        <v>138</v>
      </c>
      <c r="D91" s="194" t="s">
        <v>119</v>
      </c>
      <c r="E91" s="195" t="s">
        <v>444</v>
      </c>
      <c r="F91" s="196" t="s">
        <v>445</v>
      </c>
      <c r="G91" s="197" t="s">
        <v>122</v>
      </c>
      <c r="H91" s="198">
        <v>8</v>
      </c>
      <c r="I91" s="199"/>
      <c r="J91" s="200">
        <f>ROUND(I91*H91,2)</f>
        <v>0</v>
      </c>
      <c r="K91" s="196" t="s">
        <v>433</v>
      </c>
      <c r="L91" s="42"/>
      <c r="M91" s="201" t="s">
        <v>19</v>
      </c>
      <c r="N91" s="202" t="s">
        <v>43</v>
      </c>
      <c r="O91" s="82"/>
      <c r="P91" s="203">
        <f>O91*H91</f>
        <v>0</v>
      </c>
      <c r="Q91" s="203">
        <v>0.00042000000000000002</v>
      </c>
      <c r="R91" s="203">
        <f>Q91*H91</f>
        <v>0.0033600000000000001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235</v>
      </c>
      <c r="AT91" s="205" t="s">
        <v>119</v>
      </c>
      <c r="AU91" s="205" t="s">
        <v>79</v>
      </c>
      <c r="AY91" s="15" t="s">
        <v>118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117</v>
      </c>
      <c r="BK91" s="206">
        <f>ROUND(I91*H91,2)</f>
        <v>0</v>
      </c>
      <c r="BL91" s="15" t="s">
        <v>235</v>
      </c>
      <c r="BM91" s="205" t="s">
        <v>446</v>
      </c>
    </row>
    <row r="92" s="2" customFormat="1">
      <c r="A92" s="36"/>
      <c r="B92" s="37"/>
      <c r="C92" s="38"/>
      <c r="D92" s="207" t="s">
        <v>126</v>
      </c>
      <c r="E92" s="38"/>
      <c r="F92" s="208" t="s">
        <v>447</v>
      </c>
      <c r="G92" s="38"/>
      <c r="H92" s="38"/>
      <c r="I92" s="209"/>
      <c r="J92" s="38"/>
      <c r="K92" s="38"/>
      <c r="L92" s="42"/>
      <c r="M92" s="210"/>
      <c r="N92" s="21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126</v>
      </c>
      <c r="AU92" s="15" t="s">
        <v>79</v>
      </c>
    </row>
    <row r="93" s="11" customFormat="1" ht="25.92" customHeight="1">
      <c r="A93" s="11"/>
      <c r="B93" s="180"/>
      <c r="C93" s="181"/>
      <c r="D93" s="182" t="s">
        <v>70</v>
      </c>
      <c r="E93" s="183" t="s">
        <v>168</v>
      </c>
      <c r="F93" s="183" t="s">
        <v>448</v>
      </c>
      <c r="G93" s="181"/>
      <c r="H93" s="181"/>
      <c r="I93" s="184"/>
      <c r="J93" s="185">
        <f>BK93</f>
        <v>0</v>
      </c>
      <c r="K93" s="181"/>
      <c r="L93" s="186"/>
      <c r="M93" s="187"/>
      <c r="N93" s="188"/>
      <c r="O93" s="188"/>
      <c r="P93" s="189">
        <f>SUM(P94:P95)</f>
        <v>0</v>
      </c>
      <c r="Q93" s="188"/>
      <c r="R93" s="189">
        <f>SUM(R94:R95)</f>
        <v>0</v>
      </c>
      <c r="S93" s="188"/>
      <c r="T93" s="190">
        <f>SUM(T94:T95)</f>
        <v>0.0045599999999999998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133</v>
      </c>
      <c r="AT93" s="192" t="s">
        <v>70</v>
      </c>
      <c r="AU93" s="192" t="s">
        <v>71</v>
      </c>
      <c r="AY93" s="191" t="s">
        <v>118</v>
      </c>
      <c r="BK93" s="193">
        <f>SUM(BK94:BK95)</f>
        <v>0</v>
      </c>
    </row>
    <row r="94" s="2" customFormat="1" ht="16.5" customHeight="1">
      <c r="A94" s="36"/>
      <c r="B94" s="37"/>
      <c r="C94" s="194" t="s">
        <v>142</v>
      </c>
      <c r="D94" s="194" t="s">
        <v>119</v>
      </c>
      <c r="E94" s="195" t="s">
        <v>449</v>
      </c>
      <c r="F94" s="196" t="s">
        <v>450</v>
      </c>
      <c r="G94" s="197" t="s">
        <v>173</v>
      </c>
      <c r="H94" s="198">
        <v>8</v>
      </c>
      <c r="I94" s="199"/>
      <c r="J94" s="200">
        <f>ROUND(I94*H94,2)</f>
        <v>0</v>
      </c>
      <c r="K94" s="196" t="s">
        <v>433</v>
      </c>
      <c r="L94" s="42"/>
      <c r="M94" s="201" t="s">
        <v>19</v>
      </c>
      <c r="N94" s="202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0.00056999999999999998</v>
      </c>
      <c r="T94" s="204">
        <f>S94*H94</f>
        <v>0.0045599999999999998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124</v>
      </c>
      <c r="AT94" s="205" t="s">
        <v>119</v>
      </c>
      <c r="AU94" s="205" t="s">
        <v>79</v>
      </c>
      <c r="AY94" s="15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117</v>
      </c>
      <c r="BK94" s="206">
        <f>ROUND(I94*H94,2)</f>
        <v>0</v>
      </c>
      <c r="BL94" s="15" t="s">
        <v>124</v>
      </c>
      <c r="BM94" s="205" t="s">
        <v>451</v>
      </c>
    </row>
    <row r="95" s="2" customFormat="1">
      <c r="A95" s="36"/>
      <c r="B95" s="37"/>
      <c r="C95" s="38"/>
      <c r="D95" s="207" t="s">
        <v>126</v>
      </c>
      <c r="E95" s="38"/>
      <c r="F95" s="208" t="s">
        <v>452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126</v>
      </c>
      <c r="AU95" s="15" t="s">
        <v>79</v>
      </c>
    </row>
    <row r="96" s="11" customFormat="1" ht="25.92" customHeight="1">
      <c r="A96" s="11"/>
      <c r="B96" s="180"/>
      <c r="C96" s="181"/>
      <c r="D96" s="182" t="s">
        <v>70</v>
      </c>
      <c r="E96" s="183" t="s">
        <v>247</v>
      </c>
      <c r="F96" s="183" t="s">
        <v>453</v>
      </c>
      <c r="G96" s="181"/>
      <c r="H96" s="181"/>
      <c r="I96" s="184"/>
      <c r="J96" s="185">
        <f>BK96</f>
        <v>0</v>
      </c>
      <c r="K96" s="181"/>
      <c r="L96" s="186"/>
      <c r="M96" s="187"/>
      <c r="N96" s="188"/>
      <c r="O96" s="188"/>
      <c r="P96" s="189">
        <f>SUM(P97:P98)</f>
        <v>0</v>
      </c>
      <c r="Q96" s="188"/>
      <c r="R96" s="189">
        <f>SUM(R97:R98)</f>
        <v>0</v>
      </c>
      <c r="S96" s="188"/>
      <c r="T96" s="190">
        <f>SUM(T97:T98)</f>
        <v>0.20400000000000002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1" t="s">
        <v>133</v>
      </c>
      <c r="AT96" s="192" t="s">
        <v>70</v>
      </c>
      <c r="AU96" s="192" t="s">
        <v>71</v>
      </c>
      <c r="AY96" s="191" t="s">
        <v>118</v>
      </c>
      <c r="BK96" s="193">
        <f>SUM(BK97:BK98)</f>
        <v>0</v>
      </c>
    </row>
    <row r="97" s="2" customFormat="1" ht="16.5" customHeight="1">
      <c r="A97" s="36"/>
      <c r="B97" s="37"/>
      <c r="C97" s="194" t="s">
        <v>144</v>
      </c>
      <c r="D97" s="194" t="s">
        <v>119</v>
      </c>
      <c r="E97" s="195" t="s">
        <v>454</v>
      </c>
      <c r="F97" s="196" t="s">
        <v>455</v>
      </c>
      <c r="G97" s="197" t="s">
        <v>173</v>
      </c>
      <c r="H97" s="198">
        <v>6</v>
      </c>
      <c r="I97" s="199"/>
      <c r="J97" s="200">
        <f>ROUND(I97*H97,2)</f>
        <v>0</v>
      </c>
      <c r="K97" s="196" t="s">
        <v>123</v>
      </c>
      <c r="L97" s="42"/>
      <c r="M97" s="201" t="s">
        <v>19</v>
      </c>
      <c r="N97" s="202" t="s">
        <v>43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0.034000000000000002</v>
      </c>
      <c r="T97" s="204">
        <f>S97*H97</f>
        <v>0.20400000000000002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235</v>
      </c>
      <c r="AT97" s="205" t="s">
        <v>119</v>
      </c>
      <c r="AU97" s="205" t="s">
        <v>79</v>
      </c>
      <c r="AY97" s="15" t="s">
        <v>118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117</v>
      </c>
      <c r="BK97" s="206">
        <f>ROUND(I97*H97,2)</f>
        <v>0</v>
      </c>
      <c r="BL97" s="15" t="s">
        <v>235</v>
      </c>
      <c r="BM97" s="205" t="s">
        <v>456</v>
      </c>
    </row>
    <row r="98" s="2" customFormat="1">
      <c r="A98" s="36"/>
      <c r="B98" s="37"/>
      <c r="C98" s="38"/>
      <c r="D98" s="207" t="s">
        <v>126</v>
      </c>
      <c r="E98" s="38"/>
      <c r="F98" s="208" t="s">
        <v>457</v>
      </c>
      <c r="G98" s="38"/>
      <c r="H98" s="38"/>
      <c r="I98" s="209"/>
      <c r="J98" s="38"/>
      <c r="K98" s="38"/>
      <c r="L98" s="42"/>
      <c r="M98" s="210"/>
      <c r="N98" s="211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126</v>
      </c>
      <c r="AU98" s="15" t="s">
        <v>79</v>
      </c>
    </row>
    <row r="99" s="11" customFormat="1" ht="25.92" customHeight="1">
      <c r="A99" s="11"/>
      <c r="B99" s="180"/>
      <c r="C99" s="181"/>
      <c r="D99" s="182" t="s">
        <v>70</v>
      </c>
      <c r="E99" s="183" t="s">
        <v>70</v>
      </c>
      <c r="F99" s="183" t="s">
        <v>458</v>
      </c>
      <c r="G99" s="181"/>
      <c r="H99" s="181"/>
      <c r="I99" s="184"/>
      <c r="J99" s="185">
        <f>BK99</f>
        <v>0</v>
      </c>
      <c r="K99" s="181"/>
      <c r="L99" s="186"/>
      <c r="M99" s="187"/>
      <c r="N99" s="188"/>
      <c r="O99" s="188"/>
      <c r="P99" s="189">
        <f>SUM(P100:P105)</f>
        <v>0</v>
      </c>
      <c r="Q99" s="188"/>
      <c r="R99" s="189">
        <f>SUM(R100:R105)</f>
        <v>0</v>
      </c>
      <c r="S99" s="188"/>
      <c r="T99" s="190">
        <f>SUM(T100:T105)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1" t="s">
        <v>133</v>
      </c>
      <c r="AT99" s="192" t="s">
        <v>70</v>
      </c>
      <c r="AU99" s="192" t="s">
        <v>71</v>
      </c>
      <c r="AY99" s="191" t="s">
        <v>118</v>
      </c>
      <c r="BK99" s="193">
        <f>SUM(BK100:BK105)</f>
        <v>0</v>
      </c>
    </row>
    <row r="100" s="2" customFormat="1" ht="16.5" customHeight="1">
      <c r="A100" s="36"/>
      <c r="B100" s="37"/>
      <c r="C100" s="194" t="s">
        <v>148</v>
      </c>
      <c r="D100" s="194" t="s">
        <v>119</v>
      </c>
      <c r="E100" s="195" t="s">
        <v>459</v>
      </c>
      <c r="F100" s="196" t="s">
        <v>460</v>
      </c>
      <c r="G100" s="197" t="s">
        <v>415</v>
      </c>
      <c r="H100" s="198">
        <v>0.043999999999999997</v>
      </c>
      <c r="I100" s="199"/>
      <c r="J100" s="200">
        <f>ROUND(I100*H100,2)</f>
        <v>0</v>
      </c>
      <c r="K100" s="196" t="s">
        <v>461</v>
      </c>
      <c r="L100" s="42"/>
      <c r="M100" s="201" t="s">
        <v>19</v>
      </c>
      <c r="N100" s="202" t="s">
        <v>43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235</v>
      </c>
      <c r="AT100" s="205" t="s">
        <v>119</v>
      </c>
      <c r="AU100" s="205" t="s">
        <v>79</v>
      </c>
      <c r="AY100" s="15" t="s">
        <v>118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117</v>
      </c>
      <c r="BK100" s="206">
        <f>ROUND(I100*H100,2)</f>
        <v>0</v>
      </c>
      <c r="BL100" s="15" t="s">
        <v>235</v>
      </c>
      <c r="BM100" s="205" t="s">
        <v>462</v>
      </c>
    </row>
    <row r="101" s="2" customFormat="1">
      <c r="A101" s="36"/>
      <c r="B101" s="37"/>
      <c r="C101" s="38"/>
      <c r="D101" s="207" t="s">
        <v>126</v>
      </c>
      <c r="E101" s="38"/>
      <c r="F101" s="208" t="s">
        <v>463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126</v>
      </c>
      <c r="AU101" s="15" t="s">
        <v>79</v>
      </c>
    </row>
    <row r="102" s="2" customFormat="1" ht="24.15" customHeight="1">
      <c r="A102" s="36"/>
      <c r="B102" s="37"/>
      <c r="C102" s="194" t="s">
        <v>153</v>
      </c>
      <c r="D102" s="194" t="s">
        <v>119</v>
      </c>
      <c r="E102" s="195" t="s">
        <v>464</v>
      </c>
      <c r="F102" s="196" t="s">
        <v>465</v>
      </c>
      <c r="G102" s="197" t="s">
        <v>415</v>
      </c>
      <c r="H102" s="198">
        <v>0.043999999999999997</v>
      </c>
      <c r="I102" s="199"/>
      <c r="J102" s="200">
        <f>ROUND(I102*H102,2)</f>
        <v>0</v>
      </c>
      <c r="K102" s="196" t="s">
        <v>461</v>
      </c>
      <c r="L102" s="42"/>
      <c r="M102" s="201" t="s">
        <v>19</v>
      </c>
      <c r="N102" s="202" t="s">
        <v>43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235</v>
      </c>
      <c r="AT102" s="205" t="s">
        <v>119</v>
      </c>
      <c r="AU102" s="205" t="s">
        <v>79</v>
      </c>
      <c r="AY102" s="15" t="s">
        <v>118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117</v>
      </c>
      <c r="BK102" s="206">
        <f>ROUND(I102*H102,2)</f>
        <v>0</v>
      </c>
      <c r="BL102" s="15" t="s">
        <v>235</v>
      </c>
      <c r="BM102" s="205" t="s">
        <v>466</v>
      </c>
    </row>
    <row r="103" s="2" customFormat="1">
      <c r="A103" s="36"/>
      <c r="B103" s="37"/>
      <c r="C103" s="38"/>
      <c r="D103" s="207" t="s">
        <v>126</v>
      </c>
      <c r="E103" s="38"/>
      <c r="F103" s="208" t="s">
        <v>467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126</v>
      </c>
      <c r="AU103" s="15" t="s">
        <v>79</v>
      </c>
    </row>
    <row r="104" s="2" customFormat="1" ht="16.5" customHeight="1">
      <c r="A104" s="36"/>
      <c r="B104" s="37"/>
      <c r="C104" s="194" t="s">
        <v>157</v>
      </c>
      <c r="D104" s="194" t="s">
        <v>119</v>
      </c>
      <c r="E104" s="195" t="s">
        <v>468</v>
      </c>
      <c r="F104" s="196" t="s">
        <v>469</v>
      </c>
      <c r="G104" s="197" t="s">
        <v>415</v>
      </c>
      <c r="H104" s="198">
        <v>0.043999999999999997</v>
      </c>
      <c r="I104" s="199"/>
      <c r="J104" s="200">
        <f>ROUND(I104*H104,2)</f>
        <v>0</v>
      </c>
      <c r="K104" s="196" t="s">
        <v>461</v>
      </c>
      <c r="L104" s="42"/>
      <c r="M104" s="201" t="s">
        <v>19</v>
      </c>
      <c r="N104" s="202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235</v>
      </c>
      <c r="AT104" s="205" t="s">
        <v>119</v>
      </c>
      <c r="AU104" s="205" t="s">
        <v>79</v>
      </c>
      <c r="AY104" s="15" t="s">
        <v>118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117</v>
      </c>
      <c r="BK104" s="206">
        <f>ROUND(I104*H104,2)</f>
        <v>0</v>
      </c>
      <c r="BL104" s="15" t="s">
        <v>235</v>
      </c>
      <c r="BM104" s="205" t="s">
        <v>470</v>
      </c>
    </row>
    <row r="105" s="2" customFormat="1">
      <c r="A105" s="36"/>
      <c r="B105" s="37"/>
      <c r="C105" s="38"/>
      <c r="D105" s="207" t="s">
        <v>126</v>
      </c>
      <c r="E105" s="38"/>
      <c r="F105" s="208" t="s">
        <v>471</v>
      </c>
      <c r="G105" s="38"/>
      <c r="H105" s="38"/>
      <c r="I105" s="209"/>
      <c r="J105" s="38"/>
      <c r="K105" s="38"/>
      <c r="L105" s="42"/>
      <c r="M105" s="222"/>
      <c r="N105" s="223"/>
      <c r="O105" s="224"/>
      <c r="P105" s="224"/>
      <c r="Q105" s="224"/>
      <c r="R105" s="224"/>
      <c r="S105" s="224"/>
      <c r="T105" s="225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126</v>
      </c>
      <c r="AU105" s="15" t="s">
        <v>79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braKXXJeD3uDw7OVzkxki26X8kfIUoZru5XQ9cg1FXRp2t6XZVu5UCqPaav9zRjyd1Zvl2SE88ESRwiAFrE0NA==" hashValue="ut5R20lxhuDnvDsMUjHNs9vE5RXWJUeBqIGVrJpUHbNAaNaKLEr58ecCEEPBb0F3gxXtTKy7z2W7mua1eGvpeA==" algorithmName="SHA-512" password="C6EB"/>
  <autoFilter ref="C82:K10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5_01/468111121"/>
    <hyperlink ref="F88" r:id="rId2" display="https://podminky.urs.cz/item/CS_URS_2025_01/460941211"/>
    <hyperlink ref="F90" r:id="rId3" display="https://podminky.urs.cz/item/CS_URS_2025_01/468111122"/>
    <hyperlink ref="F92" r:id="rId4" display="https://podminky.urs.cz/item/CS_URS_2025_01/460941221"/>
    <hyperlink ref="F95" r:id="rId5" display="https://podminky.urs.cz/item/CS_URS_2025_01/468094111"/>
    <hyperlink ref="F98" r:id="rId6" display="https://podminky.urs.cz/item/CS_URS_2025_02/468081511"/>
    <hyperlink ref="F101" r:id="rId7" display="https://podminky.urs.cz/item/CS_URS_2024_02/469981111"/>
    <hyperlink ref="F103" r:id="rId8" display="https://podminky.urs.cz/item/CS_URS_2024_02/469973124"/>
    <hyperlink ref="F105" r:id="rId9" display="https://podminky.urs.cz/item/CS_URS_2024_02/46997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BYTOVÉ JEDNOTKY č. 10, Čsl. armády 445/22,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472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3. 9. 2025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ROUND((SUM(BE84:BE98)),  2)</f>
        <v>0</v>
      </c>
      <c r="G33" s="36"/>
      <c r="H33" s="36"/>
      <c r="I33" s="146">
        <v>0.20999999999999999</v>
      </c>
      <c r="J33" s="145">
        <f>ROUND(((SUM(BE84:BE98))*I33),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ROUND((SUM(BF84:BF98)),  2)</f>
        <v>0</v>
      </c>
      <c r="G34" s="36"/>
      <c r="H34" s="36"/>
      <c r="I34" s="146">
        <v>0.12</v>
      </c>
      <c r="J34" s="145">
        <f>ROUND(((SUM(BF84:BF98))*I34),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ROUND((SUM(BG84:BG98)),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ROUND((SUM(BH84:BH98)),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ROUND((SUM(BI84:BI98)),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BYTOVÉ JEDNOTKY č. 10, Čsl. armády 445/22,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VRN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3. 9. 2025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473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474</v>
      </c>
      <c r="E61" s="166"/>
      <c r="F61" s="166"/>
      <c r="G61" s="166"/>
      <c r="H61" s="166"/>
      <c r="I61" s="166"/>
      <c r="J61" s="167">
        <f>J88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475</v>
      </c>
      <c r="E62" s="166"/>
      <c r="F62" s="166"/>
      <c r="G62" s="166"/>
      <c r="H62" s="166"/>
      <c r="I62" s="166"/>
      <c r="J62" s="167">
        <f>J90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476</v>
      </c>
      <c r="E63" s="166"/>
      <c r="F63" s="166"/>
      <c r="G63" s="166"/>
      <c r="H63" s="166"/>
      <c r="I63" s="166"/>
      <c r="J63" s="167">
        <f>J93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3"/>
      <c r="C64" s="164"/>
      <c r="D64" s="165" t="s">
        <v>477</v>
      </c>
      <c r="E64" s="166"/>
      <c r="F64" s="166"/>
      <c r="G64" s="166"/>
      <c r="H64" s="166"/>
      <c r="I64" s="166"/>
      <c r="J64" s="167">
        <f>J96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102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BYTOVÉ JEDNOTKY č. 10, Čsl. armády 445/22, Šumperk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88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03 - VRN - Vedlejší rozpočtové náklady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Šumperk</v>
      </c>
      <c r="G78" s="38"/>
      <c r="H78" s="38"/>
      <c r="I78" s="30" t="s">
        <v>23</v>
      </c>
      <c r="J78" s="70" t="str">
        <f>IF(J12="","",J12)</f>
        <v>3. 9. 2025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30" t="s">
        <v>31</v>
      </c>
      <c r="J80" s="34" t="str">
        <f>E21</f>
        <v>Ing. Pavel Matura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 xml:space="preserve">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9"/>
      <c r="B83" s="170"/>
      <c r="C83" s="171" t="s">
        <v>103</v>
      </c>
      <c r="D83" s="172" t="s">
        <v>56</v>
      </c>
      <c r="E83" s="172" t="s">
        <v>52</v>
      </c>
      <c r="F83" s="172" t="s">
        <v>53</v>
      </c>
      <c r="G83" s="172" t="s">
        <v>104</v>
      </c>
      <c r="H83" s="172" t="s">
        <v>105</v>
      </c>
      <c r="I83" s="172" t="s">
        <v>106</v>
      </c>
      <c r="J83" s="172" t="s">
        <v>92</v>
      </c>
      <c r="K83" s="173" t="s">
        <v>107</v>
      </c>
      <c r="L83" s="174"/>
      <c r="M83" s="90" t="s">
        <v>19</v>
      </c>
      <c r="N83" s="91" t="s">
        <v>41</v>
      </c>
      <c r="O83" s="91" t="s">
        <v>108</v>
      </c>
      <c r="P83" s="91" t="s">
        <v>109</v>
      </c>
      <c r="Q83" s="91" t="s">
        <v>110</v>
      </c>
      <c r="R83" s="91" t="s">
        <v>111</v>
      </c>
      <c r="S83" s="91" t="s">
        <v>112</v>
      </c>
      <c r="T83" s="92" t="s">
        <v>113</v>
      </c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="2" customFormat="1" ht="22.8" customHeight="1">
      <c r="A84" s="36"/>
      <c r="B84" s="37"/>
      <c r="C84" s="97" t="s">
        <v>114</v>
      </c>
      <c r="D84" s="38"/>
      <c r="E84" s="38"/>
      <c r="F84" s="38"/>
      <c r="G84" s="38"/>
      <c r="H84" s="38"/>
      <c r="I84" s="38"/>
      <c r="J84" s="175">
        <f>BK84</f>
        <v>0</v>
      </c>
      <c r="K84" s="38"/>
      <c r="L84" s="42"/>
      <c r="M84" s="93"/>
      <c r="N84" s="176"/>
      <c r="O84" s="94"/>
      <c r="P84" s="177">
        <f>P85+P88+P90+P93+P96</f>
        <v>0</v>
      </c>
      <c r="Q84" s="94"/>
      <c r="R84" s="177">
        <f>R85+R88+R90+R93+R96</f>
        <v>0</v>
      </c>
      <c r="S84" s="94"/>
      <c r="T84" s="178">
        <f>T85+T88+T90+T93+T96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70</v>
      </c>
      <c r="AU84" s="15" t="s">
        <v>93</v>
      </c>
      <c r="BK84" s="179">
        <f>BK85+BK88+BK90+BK93+BK96</f>
        <v>0</v>
      </c>
    </row>
    <row r="85" s="11" customFormat="1" ht="25.92" customHeight="1">
      <c r="A85" s="11"/>
      <c r="B85" s="180"/>
      <c r="C85" s="181"/>
      <c r="D85" s="182" t="s">
        <v>70</v>
      </c>
      <c r="E85" s="183" t="s">
        <v>115</v>
      </c>
      <c r="F85" s="183" t="s">
        <v>478</v>
      </c>
      <c r="G85" s="181"/>
      <c r="H85" s="181"/>
      <c r="I85" s="184"/>
      <c r="J85" s="185">
        <f>BK85</f>
        <v>0</v>
      </c>
      <c r="K85" s="181"/>
      <c r="L85" s="186"/>
      <c r="M85" s="187"/>
      <c r="N85" s="188"/>
      <c r="O85" s="188"/>
      <c r="P85" s="189">
        <f>SUM(P86:P87)</f>
        <v>0</v>
      </c>
      <c r="Q85" s="188"/>
      <c r="R85" s="189">
        <f>SUM(R86:R87)</f>
        <v>0</v>
      </c>
      <c r="S85" s="188"/>
      <c r="T85" s="190">
        <f>SUM(T86:T87)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1" t="s">
        <v>142</v>
      </c>
      <c r="AT85" s="192" t="s">
        <v>70</v>
      </c>
      <c r="AU85" s="192" t="s">
        <v>71</v>
      </c>
      <c r="AY85" s="191" t="s">
        <v>118</v>
      </c>
      <c r="BK85" s="193">
        <f>SUM(BK86:BK87)</f>
        <v>0</v>
      </c>
    </row>
    <row r="86" s="2" customFormat="1" ht="16.5" customHeight="1">
      <c r="A86" s="36"/>
      <c r="B86" s="37"/>
      <c r="C86" s="194" t="s">
        <v>79</v>
      </c>
      <c r="D86" s="194" t="s">
        <v>119</v>
      </c>
      <c r="E86" s="195" t="s">
        <v>479</v>
      </c>
      <c r="F86" s="196" t="s">
        <v>480</v>
      </c>
      <c r="G86" s="197" t="s">
        <v>313</v>
      </c>
      <c r="H86" s="198">
        <v>1</v>
      </c>
      <c r="I86" s="199"/>
      <c r="J86" s="200">
        <f>ROUND(I86*H86,2)</f>
        <v>0</v>
      </c>
      <c r="K86" s="196" t="s">
        <v>123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481</v>
      </c>
      <c r="AT86" s="205" t="s">
        <v>119</v>
      </c>
      <c r="AU86" s="205" t="s">
        <v>79</v>
      </c>
      <c r="AY86" s="15" t="s">
        <v>118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117</v>
      </c>
      <c r="BK86" s="206">
        <f>ROUND(I86*H86,2)</f>
        <v>0</v>
      </c>
      <c r="BL86" s="15" t="s">
        <v>481</v>
      </c>
      <c r="BM86" s="205" t="s">
        <v>482</v>
      </c>
    </row>
    <row r="87" s="2" customFormat="1">
      <c r="A87" s="36"/>
      <c r="B87" s="37"/>
      <c r="C87" s="38"/>
      <c r="D87" s="207" t="s">
        <v>126</v>
      </c>
      <c r="E87" s="38"/>
      <c r="F87" s="208" t="s">
        <v>483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126</v>
      </c>
      <c r="AU87" s="15" t="s">
        <v>79</v>
      </c>
    </row>
    <row r="88" s="11" customFormat="1" ht="25.92" customHeight="1">
      <c r="A88" s="11"/>
      <c r="B88" s="180"/>
      <c r="C88" s="181"/>
      <c r="D88" s="182" t="s">
        <v>70</v>
      </c>
      <c r="E88" s="183" t="s">
        <v>168</v>
      </c>
      <c r="F88" s="183" t="s">
        <v>484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P89</f>
        <v>0</v>
      </c>
      <c r="Q88" s="188"/>
      <c r="R88" s="189">
        <f>R89</f>
        <v>0</v>
      </c>
      <c r="S88" s="188"/>
      <c r="T88" s="190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1" t="s">
        <v>142</v>
      </c>
      <c r="AT88" s="192" t="s">
        <v>70</v>
      </c>
      <c r="AU88" s="192" t="s">
        <v>71</v>
      </c>
      <c r="AY88" s="191" t="s">
        <v>118</v>
      </c>
      <c r="BK88" s="193">
        <f>BK89</f>
        <v>0</v>
      </c>
    </row>
    <row r="89" s="2" customFormat="1" ht="16.5" customHeight="1">
      <c r="A89" s="36"/>
      <c r="B89" s="37"/>
      <c r="C89" s="212" t="s">
        <v>117</v>
      </c>
      <c r="D89" s="212" t="s">
        <v>128</v>
      </c>
      <c r="E89" s="213" t="s">
        <v>485</v>
      </c>
      <c r="F89" s="214" t="s">
        <v>486</v>
      </c>
      <c r="G89" s="215" t="s">
        <v>313</v>
      </c>
      <c r="H89" s="216">
        <v>1</v>
      </c>
      <c r="I89" s="217"/>
      <c r="J89" s="218">
        <f>ROUND(I89*H89,2)</f>
        <v>0</v>
      </c>
      <c r="K89" s="214" t="s">
        <v>230</v>
      </c>
      <c r="L89" s="219"/>
      <c r="M89" s="220" t="s">
        <v>19</v>
      </c>
      <c r="N89" s="221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481</v>
      </c>
      <c r="AT89" s="205" t="s">
        <v>128</v>
      </c>
      <c r="AU89" s="205" t="s">
        <v>79</v>
      </c>
      <c r="AY89" s="15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117</v>
      </c>
      <c r="BK89" s="206">
        <f>ROUND(I89*H89,2)</f>
        <v>0</v>
      </c>
      <c r="BL89" s="15" t="s">
        <v>481</v>
      </c>
      <c r="BM89" s="205" t="s">
        <v>487</v>
      </c>
    </row>
    <row r="90" s="11" customFormat="1" ht="25.92" customHeight="1">
      <c r="A90" s="11"/>
      <c r="B90" s="180"/>
      <c r="C90" s="181"/>
      <c r="D90" s="182" t="s">
        <v>70</v>
      </c>
      <c r="E90" s="183" t="s">
        <v>247</v>
      </c>
      <c r="F90" s="183" t="s">
        <v>488</v>
      </c>
      <c r="G90" s="181"/>
      <c r="H90" s="181"/>
      <c r="I90" s="184"/>
      <c r="J90" s="185">
        <f>BK90</f>
        <v>0</v>
      </c>
      <c r="K90" s="181"/>
      <c r="L90" s="186"/>
      <c r="M90" s="187"/>
      <c r="N90" s="188"/>
      <c r="O90" s="188"/>
      <c r="P90" s="189">
        <f>SUM(P91:P92)</f>
        <v>0</v>
      </c>
      <c r="Q90" s="188"/>
      <c r="R90" s="189">
        <f>SUM(R91:R92)</f>
        <v>0</v>
      </c>
      <c r="S90" s="188"/>
      <c r="T90" s="190">
        <f>SUM(T91:T92)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1" t="s">
        <v>142</v>
      </c>
      <c r="AT90" s="192" t="s">
        <v>70</v>
      </c>
      <c r="AU90" s="192" t="s">
        <v>71</v>
      </c>
      <c r="AY90" s="191" t="s">
        <v>118</v>
      </c>
      <c r="BK90" s="193">
        <f>SUM(BK91:BK92)</f>
        <v>0</v>
      </c>
    </row>
    <row r="91" s="2" customFormat="1" ht="16.5" customHeight="1">
      <c r="A91" s="36"/>
      <c r="B91" s="37"/>
      <c r="C91" s="194" t="s">
        <v>133</v>
      </c>
      <c r="D91" s="194" t="s">
        <v>119</v>
      </c>
      <c r="E91" s="195" t="s">
        <v>489</v>
      </c>
      <c r="F91" s="196" t="s">
        <v>490</v>
      </c>
      <c r="G91" s="197" t="s">
        <v>287</v>
      </c>
      <c r="H91" s="198">
        <v>5</v>
      </c>
      <c r="I91" s="199"/>
      <c r="J91" s="200">
        <f>ROUND(I91*H91,2)</f>
        <v>0</v>
      </c>
      <c r="K91" s="196" t="s">
        <v>123</v>
      </c>
      <c r="L91" s="42"/>
      <c r="M91" s="201" t="s">
        <v>19</v>
      </c>
      <c r="N91" s="202" t="s">
        <v>43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481</v>
      </c>
      <c r="AT91" s="205" t="s">
        <v>119</v>
      </c>
      <c r="AU91" s="205" t="s">
        <v>79</v>
      </c>
      <c r="AY91" s="15" t="s">
        <v>118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117</v>
      </c>
      <c r="BK91" s="206">
        <f>ROUND(I91*H91,2)</f>
        <v>0</v>
      </c>
      <c r="BL91" s="15" t="s">
        <v>481</v>
      </c>
      <c r="BM91" s="205" t="s">
        <v>491</v>
      </c>
    </row>
    <row r="92" s="2" customFormat="1">
      <c r="A92" s="36"/>
      <c r="B92" s="37"/>
      <c r="C92" s="38"/>
      <c r="D92" s="207" t="s">
        <v>126</v>
      </c>
      <c r="E92" s="38"/>
      <c r="F92" s="208" t="s">
        <v>492</v>
      </c>
      <c r="G92" s="38"/>
      <c r="H92" s="38"/>
      <c r="I92" s="209"/>
      <c r="J92" s="38"/>
      <c r="K92" s="38"/>
      <c r="L92" s="42"/>
      <c r="M92" s="210"/>
      <c r="N92" s="21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126</v>
      </c>
      <c r="AU92" s="15" t="s">
        <v>79</v>
      </c>
    </row>
    <row r="93" s="11" customFormat="1" ht="25.92" customHeight="1">
      <c r="A93" s="11"/>
      <c r="B93" s="180"/>
      <c r="C93" s="181"/>
      <c r="D93" s="182" t="s">
        <v>70</v>
      </c>
      <c r="E93" s="183" t="s">
        <v>70</v>
      </c>
      <c r="F93" s="183" t="s">
        <v>493</v>
      </c>
      <c r="G93" s="181"/>
      <c r="H93" s="181"/>
      <c r="I93" s="184"/>
      <c r="J93" s="185">
        <f>BK93</f>
        <v>0</v>
      </c>
      <c r="K93" s="181"/>
      <c r="L93" s="186"/>
      <c r="M93" s="187"/>
      <c r="N93" s="188"/>
      <c r="O93" s="188"/>
      <c r="P93" s="189">
        <f>SUM(P94:P95)</f>
        <v>0</v>
      </c>
      <c r="Q93" s="188"/>
      <c r="R93" s="189">
        <f>SUM(R94:R95)</f>
        <v>0</v>
      </c>
      <c r="S93" s="188"/>
      <c r="T93" s="190">
        <f>SUM(T94:T95)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142</v>
      </c>
      <c r="AT93" s="192" t="s">
        <v>70</v>
      </c>
      <c r="AU93" s="192" t="s">
        <v>71</v>
      </c>
      <c r="AY93" s="191" t="s">
        <v>118</v>
      </c>
      <c r="BK93" s="193">
        <f>SUM(BK94:BK95)</f>
        <v>0</v>
      </c>
    </row>
    <row r="94" s="2" customFormat="1" ht="16.5" customHeight="1">
      <c r="A94" s="36"/>
      <c r="B94" s="37"/>
      <c r="C94" s="194" t="s">
        <v>138</v>
      </c>
      <c r="D94" s="194" t="s">
        <v>119</v>
      </c>
      <c r="E94" s="195" t="s">
        <v>494</v>
      </c>
      <c r="F94" s="196" t="s">
        <v>495</v>
      </c>
      <c r="G94" s="197" t="s">
        <v>313</v>
      </c>
      <c r="H94" s="198">
        <v>1</v>
      </c>
      <c r="I94" s="199"/>
      <c r="J94" s="200">
        <f>ROUND(I94*H94,2)</f>
        <v>0</v>
      </c>
      <c r="K94" s="196" t="s">
        <v>123</v>
      </c>
      <c r="L94" s="42"/>
      <c r="M94" s="201" t="s">
        <v>19</v>
      </c>
      <c r="N94" s="202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481</v>
      </c>
      <c r="AT94" s="205" t="s">
        <v>119</v>
      </c>
      <c r="AU94" s="205" t="s">
        <v>79</v>
      </c>
      <c r="AY94" s="15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117</v>
      </c>
      <c r="BK94" s="206">
        <f>ROUND(I94*H94,2)</f>
        <v>0</v>
      </c>
      <c r="BL94" s="15" t="s">
        <v>481</v>
      </c>
      <c r="BM94" s="205" t="s">
        <v>496</v>
      </c>
    </row>
    <row r="95" s="2" customFormat="1">
      <c r="A95" s="36"/>
      <c r="B95" s="37"/>
      <c r="C95" s="38"/>
      <c r="D95" s="207" t="s">
        <v>126</v>
      </c>
      <c r="E95" s="38"/>
      <c r="F95" s="208" t="s">
        <v>497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126</v>
      </c>
      <c r="AU95" s="15" t="s">
        <v>79</v>
      </c>
    </row>
    <row r="96" s="11" customFormat="1" ht="25.92" customHeight="1">
      <c r="A96" s="11"/>
      <c r="B96" s="180"/>
      <c r="C96" s="181"/>
      <c r="D96" s="182" t="s">
        <v>70</v>
      </c>
      <c r="E96" s="183" t="s">
        <v>498</v>
      </c>
      <c r="F96" s="183" t="s">
        <v>499</v>
      </c>
      <c r="G96" s="181"/>
      <c r="H96" s="181"/>
      <c r="I96" s="184"/>
      <c r="J96" s="185">
        <f>BK96</f>
        <v>0</v>
      </c>
      <c r="K96" s="181"/>
      <c r="L96" s="186"/>
      <c r="M96" s="187"/>
      <c r="N96" s="188"/>
      <c r="O96" s="188"/>
      <c r="P96" s="189">
        <f>SUM(P97:P98)</f>
        <v>0</v>
      </c>
      <c r="Q96" s="188"/>
      <c r="R96" s="189">
        <f>SUM(R97:R98)</f>
        <v>0</v>
      </c>
      <c r="S96" s="188"/>
      <c r="T96" s="190">
        <f>SUM(T97:T98)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1" t="s">
        <v>142</v>
      </c>
      <c r="AT96" s="192" t="s">
        <v>70</v>
      </c>
      <c r="AU96" s="192" t="s">
        <v>71</v>
      </c>
      <c r="AY96" s="191" t="s">
        <v>118</v>
      </c>
      <c r="BK96" s="193">
        <f>SUM(BK97:BK98)</f>
        <v>0</v>
      </c>
    </row>
    <row r="97" s="2" customFormat="1" ht="16.5" customHeight="1">
      <c r="A97" s="36"/>
      <c r="B97" s="37"/>
      <c r="C97" s="194" t="s">
        <v>142</v>
      </c>
      <c r="D97" s="194" t="s">
        <v>119</v>
      </c>
      <c r="E97" s="195" t="s">
        <v>381</v>
      </c>
      <c r="F97" s="196" t="s">
        <v>382</v>
      </c>
      <c r="G97" s="197" t="s">
        <v>287</v>
      </c>
      <c r="H97" s="198">
        <v>20</v>
      </c>
      <c r="I97" s="199"/>
      <c r="J97" s="200">
        <f>ROUND(I97*H97,2)</f>
        <v>0</v>
      </c>
      <c r="K97" s="196" t="s">
        <v>123</v>
      </c>
      <c r="L97" s="42"/>
      <c r="M97" s="201" t="s">
        <v>19</v>
      </c>
      <c r="N97" s="202" t="s">
        <v>43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481</v>
      </c>
      <c r="AT97" s="205" t="s">
        <v>119</v>
      </c>
      <c r="AU97" s="205" t="s">
        <v>79</v>
      </c>
      <c r="AY97" s="15" t="s">
        <v>118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117</v>
      </c>
      <c r="BK97" s="206">
        <f>ROUND(I97*H97,2)</f>
        <v>0</v>
      </c>
      <c r="BL97" s="15" t="s">
        <v>481</v>
      </c>
      <c r="BM97" s="205" t="s">
        <v>500</v>
      </c>
    </row>
    <row r="98" s="2" customFormat="1">
      <c r="A98" s="36"/>
      <c r="B98" s="37"/>
      <c r="C98" s="38"/>
      <c r="D98" s="207" t="s">
        <v>126</v>
      </c>
      <c r="E98" s="38"/>
      <c r="F98" s="208" t="s">
        <v>384</v>
      </c>
      <c r="G98" s="38"/>
      <c r="H98" s="38"/>
      <c r="I98" s="209"/>
      <c r="J98" s="38"/>
      <c r="K98" s="38"/>
      <c r="L98" s="42"/>
      <c r="M98" s="222"/>
      <c r="N98" s="223"/>
      <c r="O98" s="224"/>
      <c r="P98" s="224"/>
      <c r="Q98" s="224"/>
      <c r="R98" s="224"/>
      <c r="S98" s="224"/>
      <c r="T98" s="225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126</v>
      </c>
      <c r="AU98" s="15" t="s">
        <v>79</v>
      </c>
    </row>
    <row r="99" s="2" customFormat="1" ht="6.96" customHeight="1">
      <c r="A99" s="36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42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sheet="1" autoFilter="0" formatColumns="0" formatRows="0" objects="1" scenarios="1" spinCount="100000" saltValue="g/C5pLwcpgG980sJ7611vLZTjjnzDqL40HLeyxtXN07kGUjSN3RK8jkiv5ND7Gbcx5bgoZH1za08nw7fqmqhGA==" hashValue="hoLktYBDiecqfC4qxBIBGQkAK7+dB/8w0IetBDrWiF5h2Q3mX+fnqTpvnASlp2SShDK4/B57XyB6TMUkItRemg==" algorithmName="SHA-512" password="C6EB"/>
  <autoFilter ref="C83:K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2/013254000"/>
    <hyperlink ref="F92" r:id="rId2" display="https://podminky.urs.cz/item/CS_URS_2025_02/045303000"/>
    <hyperlink ref="F95" r:id="rId3" display="https://podminky.urs.cz/item/CS_URS_2025_02/081103000"/>
    <hyperlink ref="F98" r:id="rId4" display="https://podminky.urs.cz/item/CS_URS_2025_02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6" customWidth="1"/>
    <col min="2" max="2" width="1.667969" style="226" customWidth="1"/>
    <col min="3" max="4" width="5" style="226" customWidth="1"/>
    <col min="5" max="5" width="11.66016" style="226" customWidth="1"/>
    <col min="6" max="6" width="9.160156" style="226" customWidth="1"/>
    <col min="7" max="7" width="5" style="226" customWidth="1"/>
    <col min="8" max="8" width="77.83203" style="226" customWidth="1"/>
    <col min="9" max="10" width="20" style="226" customWidth="1"/>
    <col min="11" max="11" width="1.667969" style="226" customWidth="1"/>
  </cols>
  <sheetData>
    <row r="1" s="1" customFormat="1" ht="37.5" customHeight="1"/>
    <row r="2" s="1" customFormat="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="12" customFormat="1" ht="45" customHeight="1">
      <c r="B3" s="230"/>
      <c r="C3" s="231" t="s">
        <v>501</v>
      </c>
      <c r="D3" s="231"/>
      <c r="E3" s="231"/>
      <c r="F3" s="231"/>
      <c r="G3" s="231"/>
      <c r="H3" s="231"/>
      <c r="I3" s="231"/>
      <c r="J3" s="231"/>
      <c r="K3" s="232"/>
    </row>
    <row r="4" s="1" customFormat="1" ht="25.5" customHeight="1">
      <c r="B4" s="233"/>
      <c r="C4" s="234" t="s">
        <v>502</v>
      </c>
      <c r="D4" s="234"/>
      <c r="E4" s="234"/>
      <c r="F4" s="234"/>
      <c r="G4" s="234"/>
      <c r="H4" s="234"/>
      <c r="I4" s="234"/>
      <c r="J4" s="234"/>
      <c r="K4" s="235"/>
    </row>
    <row r="5" s="1" customFormat="1" ht="5.25" customHeight="1">
      <c r="B5" s="233"/>
      <c r="C5" s="236"/>
      <c r="D5" s="236"/>
      <c r="E5" s="236"/>
      <c r="F5" s="236"/>
      <c r="G5" s="236"/>
      <c r="H5" s="236"/>
      <c r="I5" s="236"/>
      <c r="J5" s="236"/>
      <c r="K5" s="235"/>
    </row>
    <row r="6" s="1" customFormat="1" ht="15" customHeight="1">
      <c r="B6" s="233"/>
      <c r="C6" s="237" t="s">
        <v>503</v>
      </c>
      <c r="D6" s="237"/>
      <c r="E6" s="237"/>
      <c r="F6" s="237"/>
      <c r="G6" s="237"/>
      <c r="H6" s="237"/>
      <c r="I6" s="237"/>
      <c r="J6" s="237"/>
      <c r="K6" s="235"/>
    </row>
    <row r="7" s="1" customFormat="1" ht="15" customHeight="1">
      <c r="B7" s="238"/>
      <c r="C7" s="237" t="s">
        <v>504</v>
      </c>
      <c r="D7" s="237"/>
      <c r="E7" s="237"/>
      <c r="F7" s="237"/>
      <c r="G7" s="237"/>
      <c r="H7" s="237"/>
      <c r="I7" s="237"/>
      <c r="J7" s="237"/>
      <c r="K7" s="235"/>
    </row>
    <row r="8" s="1" customFormat="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="1" customFormat="1" ht="15" customHeight="1">
      <c r="B9" s="238"/>
      <c r="C9" s="237" t="s">
        <v>505</v>
      </c>
      <c r="D9" s="237"/>
      <c r="E9" s="237"/>
      <c r="F9" s="237"/>
      <c r="G9" s="237"/>
      <c r="H9" s="237"/>
      <c r="I9" s="237"/>
      <c r="J9" s="237"/>
      <c r="K9" s="235"/>
    </row>
    <row r="10" s="1" customFormat="1" ht="15" customHeight="1">
      <c r="B10" s="238"/>
      <c r="C10" s="237"/>
      <c r="D10" s="237" t="s">
        <v>506</v>
      </c>
      <c r="E10" s="237"/>
      <c r="F10" s="237"/>
      <c r="G10" s="237"/>
      <c r="H10" s="237"/>
      <c r="I10" s="237"/>
      <c r="J10" s="237"/>
      <c r="K10" s="235"/>
    </row>
    <row r="11" s="1" customFormat="1" ht="15" customHeight="1">
      <c r="B11" s="238"/>
      <c r="C11" s="239"/>
      <c r="D11" s="237" t="s">
        <v>507</v>
      </c>
      <c r="E11" s="237"/>
      <c r="F11" s="237"/>
      <c r="G11" s="237"/>
      <c r="H11" s="237"/>
      <c r="I11" s="237"/>
      <c r="J11" s="237"/>
      <c r="K11" s="235"/>
    </row>
    <row r="12" s="1" customFormat="1" ht="15" customHeight="1">
      <c r="B12" s="238"/>
      <c r="C12" s="239"/>
      <c r="D12" s="237"/>
      <c r="E12" s="237"/>
      <c r="F12" s="237"/>
      <c r="G12" s="237"/>
      <c r="H12" s="237"/>
      <c r="I12" s="237"/>
      <c r="J12" s="237"/>
      <c r="K12" s="235"/>
    </row>
    <row r="13" s="1" customFormat="1" ht="15" customHeight="1">
      <c r="B13" s="238"/>
      <c r="C13" s="239"/>
      <c r="D13" s="240" t="s">
        <v>508</v>
      </c>
      <c r="E13" s="237"/>
      <c r="F13" s="237"/>
      <c r="G13" s="237"/>
      <c r="H13" s="237"/>
      <c r="I13" s="237"/>
      <c r="J13" s="237"/>
      <c r="K13" s="235"/>
    </row>
    <row r="14" s="1" customFormat="1" ht="12.75" customHeight="1">
      <c r="B14" s="238"/>
      <c r="C14" s="239"/>
      <c r="D14" s="239"/>
      <c r="E14" s="239"/>
      <c r="F14" s="239"/>
      <c r="G14" s="239"/>
      <c r="H14" s="239"/>
      <c r="I14" s="239"/>
      <c r="J14" s="239"/>
      <c r="K14" s="235"/>
    </row>
    <row r="15" s="1" customFormat="1" ht="15" customHeight="1">
      <c r="B15" s="238"/>
      <c r="C15" s="239"/>
      <c r="D15" s="237" t="s">
        <v>509</v>
      </c>
      <c r="E15" s="237"/>
      <c r="F15" s="237"/>
      <c r="G15" s="237"/>
      <c r="H15" s="237"/>
      <c r="I15" s="237"/>
      <c r="J15" s="237"/>
      <c r="K15" s="235"/>
    </row>
    <row r="16" s="1" customFormat="1" ht="15" customHeight="1">
      <c r="B16" s="238"/>
      <c r="C16" s="239"/>
      <c r="D16" s="237" t="s">
        <v>510</v>
      </c>
      <c r="E16" s="237"/>
      <c r="F16" s="237"/>
      <c r="G16" s="237"/>
      <c r="H16" s="237"/>
      <c r="I16" s="237"/>
      <c r="J16" s="237"/>
      <c r="K16" s="235"/>
    </row>
    <row r="17" s="1" customFormat="1" ht="15" customHeight="1">
      <c r="B17" s="238"/>
      <c r="C17" s="239"/>
      <c r="D17" s="237" t="s">
        <v>511</v>
      </c>
      <c r="E17" s="237"/>
      <c r="F17" s="237"/>
      <c r="G17" s="237"/>
      <c r="H17" s="237"/>
      <c r="I17" s="237"/>
      <c r="J17" s="237"/>
      <c r="K17" s="235"/>
    </row>
    <row r="18" s="1" customFormat="1" ht="15" customHeight="1">
      <c r="B18" s="238"/>
      <c r="C18" s="239"/>
      <c r="D18" s="239"/>
      <c r="E18" s="241" t="s">
        <v>78</v>
      </c>
      <c r="F18" s="237" t="s">
        <v>512</v>
      </c>
      <c r="G18" s="237"/>
      <c r="H18" s="237"/>
      <c r="I18" s="237"/>
      <c r="J18" s="237"/>
      <c r="K18" s="235"/>
    </row>
    <row r="19" s="1" customFormat="1" ht="15" customHeight="1">
      <c r="B19" s="238"/>
      <c r="C19" s="239"/>
      <c r="D19" s="239"/>
      <c r="E19" s="241" t="s">
        <v>513</v>
      </c>
      <c r="F19" s="237" t="s">
        <v>514</v>
      </c>
      <c r="G19" s="237"/>
      <c r="H19" s="237"/>
      <c r="I19" s="237"/>
      <c r="J19" s="237"/>
      <c r="K19" s="235"/>
    </row>
    <row r="20" s="1" customFormat="1" ht="15" customHeight="1">
      <c r="B20" s="238"/>
      <c r="C20" s="239"/>
      <c r="D20" s="239"/>
      <c r="E20" s="241" t="s">
        <v>515</v>
      </c>
      <c r="F20" s="237" t="s">
        <v>516</v>
      </c>
      <c r="G20" s="237"/>
      <c r="H20" s="237"/>
      <c r="I20" s="237"/>
      <c r="J20" s="237"/>
      <c r="K20" s="235"/>
    </row>
    <row r="21" s="1" customFormat="1" ht="15" customHeight="1">
      <c r="B21" s="238"/>
      <c r="C21" s="239"/>
      <c r="D21" s="239"/>
      <c r="E21" s="241" t="s">
        <v>517</v>
      </c>
      <c r="F21" s="237" t="s">
        <v>518</v>
      </c>
      <c r="G21" s="237"/>
      <c r="H21" s="237"/>
      <c r="I21" s="237"/>
      <c r="J21" s="237"/>
      <c r="K21" s="235"/>
    </row>
    <row r="22" s="1" customFormat="1" ht="15" customHeight="1">
      <c r="B22" s="238"/>
      <c r="C22" s="239"/>
      <c r="D22" s="239"/>
      <c r="E22" s="241" t="s">
        <v>519</v>
      </c>
      <c r="F22" s="237" t="s">
        <v>520</v>
      </c>
      <c r="G22" s="237"/>
      <c r="H22" s="237"/>
      <c r="I22" s="237"/>
      <c r="J22" s="237"/>
      <c r="K22" s="235"/>
    </row>
    <row r="23" s="1" customFormat="1" ht="15" customHeight="1">
      <c r="B23" s="238"/>
      <c r="C23" s="239"/>
      <c r="D23" s="239"/>
      <c r="E23" s="241" t="s">
        <v>521</v>
      </c>
      <c r="F23" s="237" t="s">
        <v>522</v>
      </c>
      <c r="G23" s="237"/>
      <c r="H23" s="237"/>
      <c r="I23" s="237"/>
      <c r="J23" s="237"/>
      <c r="K23" s="235"/>
    </row>
    <row r="24" s="1" customFormat="1" ht="12.75" customHeight="1">
      <c r="B24" s="238"/>
      <c r="C24" s="239"/>
      <c r="D24" s="239"/>
      <c r="E24" s="239"/>
      <c r="F24" s="239"/>
      <c r="G24" s="239"/>
      <c r="H24" s="239"/>
      <c r="I24" s="239"/>
      <c r="J24" s="239"/>
      <c r="K24" s="235"/>
    </row>
    <row r="25" s="1" customFormat="1" ht="15" customHeight="1">
      <c r="B25" s="238"/>
      <c r="C25" s="237" t="s">
        <v>523</v>
      </c>
      <c r="D25" s="237"/>
      <c r="E25" s="237"/>
      <c r="F25" s="237"/>
      <c r="G25" s="237"/>
      <c r="H25" s="237"/>
      <c r="I25" s="237"/>
      <c r="J25" s="237"/>
      <c r="K25" s="235"/>
    </row>
    <row r="26" s="1" customFormat="1" ht="15" customHeight="1">
      <c r="B26" s="238"/>
      <c r="C26" s="237" t="s">
        <v>524</v>
      </c>
      <c r="D26" s="237"/>
      <c r="E26" s="237"/>
      <c r="F26" s="237"/>
      <c r="G26" s="237"/>
      <c r="H26" s="237"/>
      <c r="I26" s="237"/>
      <c r="J26" s="237"/>
      <c r="K26" s="235"/>
    </row>
    <row r="27" s="1" customFormat="1" ht="15" customHeight="1">
      <c r="B27" s="238"/>
      <c r="C27" s="237"/>
      <c r="D27" s="237" t="s">
        <v>525</v>
      </c>
      <c r="E27" s="237"/>
      <c r="F27" s="237"/>
      <c r="G27" s="237"/>
      <c r="H27" s="237"/>
      <c r="I27" s="237"/>
      <c r="J27" s="237"/>
      <c r="K27" s="235"/>
    </row>
    <row r="28" s="1" customFormat="1" ht="15" customHeight="1">
      <c r="B28" s="238"/>
      <c r="C28" s="239"/>
      <c r="D28" s="237" t="s">
        <v>526</v>
      </c>
      <c r="E28" s="237"/>
      <c r="F28" s="237"/>
      <c r="G28" s="237"/>
      <c r="H28" s="237"/>
      <c r="I28" s="237"/>
      <c r="J28" s="237"/>
      <c r="K28" s="235"/>
    </row>
    <row r="29" s="1" customFormat="1" ht="12.75" customHeight="1">
      <c r="B29" s="238"/>
      <c r="C29" s="239"/>
      <c r="D29" s="239"/>
      <c r="E29" s="239"/>
      <c r="F29" s="239"/>
      <c r="G29" s="239"/>
      <c r="H29" s="239"/>
      <c r="I29" s="239"/>
      <c r="J29" s="239"/>
      <c r="K29" s="235"/>
    </row>
    <row r="30" s="1" customFormat="1" ht="15" customHeight="1">
      <c r="B30" s="238"/>
      <c r="C30" s="239"/>
      <c r="D30" s="237" t="s">
        <v>527</v>
      </c>
      <c r="E30" s="237"/>
      <c r="F30" s="237"/>
      <c r="G30" s="237"/>
      <c r="H30" s="237"/>
      <c r="I30" s="237"/>
      <c r="J30" s="237"/>
      <c r="K30" s="235"/>
    </row>
    <row r="31" s="1" customFormat="1" ht="15" customHeight="1">
      <c r="B31" s="238"/>
      <c r="C31" s="239"/>
      <c r="D31" s="237" t="s">
        <v>528</v>
      </c>
      <c r="E31" s="237"/>
      <c r="F31" s="237"/>
      <c r="G31" s="237"/>
      <c r="H31" s="237"/>
      <c r="I31" s="237"/>
      <c r="J31" s="237"/>
      <c r="K31" s="235"/>
    </row>
    <row r="32" s="1" customFormat="1" ht="12.75" customHeight="1">
      <c r="B32" s="238"/>
      <c r="C32" s="239"/>
      <c r="D32" s="239"/>
      <c r="E32" s="239"/>
      <c r="F32" s="239"/>
      <c r="G32" s="239"/>
      <c r="H32" s="239"/>
      <c r="I32" s="239"/>
      <c r="J32" s="239"/>
      <c r="K32" s="235"/>
    </row>
    <row r="33" s="1" customFormat="1" ht="15" customHeight="1">
      <c r="B33" s="238"/>
      <c r="C33" s="239"/>
      <c r="D33" s="237" t="s">
        <v>529</v>
      </c>
      <c r="E33" s="237"/>
      <c r="F33" s="237"/>
      <c r="G33" s="237"/>
      <c r="H33" s="237"/>
      <c r="I33" s="237"/>
      <c r="J33" s="237"/>
      <c r="K33" s="235"/>
    </row>
    <row r="34" s="1" customFormat="1" ht="15" customHeight="1">
      <c r="B34" s="238"/>
      <c r="C34" s="239"/>
      <c r="D34" s="237" t="s">
        <v>530</v>
      </c>
      <c r="E34" s="237"/>
      <c r="F34" s="237"/>
      <c r="G34" s="237"/>
      <c r="H34" s="237"/>
      <c r="I34" s="237"/>
      <c r="J34" s="237"/>
      <c r="K34" s="235"/>
    </row>
    <row r="35" s="1" customFormat="1" ht="15" customHeight="1">
      <c r="B35" s="238"/>
      <c r="C35" s="239"/>
      <c r="D35" s="237" t="s">
        <v>531</v>
      </c>
      <c r="E35" s="237"/>
      <c r="F35" s="237"/>
      <c r="G35" s="237"/>
      <c r="H35" s="237"/>
      <c r="I35" s="237"/>
      <c r="J35" s="237"/>
      <c r="K35" s="235"/>
    </row>
    <row r="36" s="1" customFormat="1" ht="15" customHeight="1">
      <c r="B36" s="238"/>
      <c r="C36" s="239"/>
      <c r="D36" s="237"/>
      <c r="E36" s="240" t="s">
        <v>103</v>
      </c>
      <c r="F36" s="237"/>
      <c r="G36" s="237" t="s">
        <v>532</v>
      </c>
      <c r="H36" s="237"/>
      <c r="I36" s="237"/>
      <c r="J36" s="237"/>
      <c r="K36" s="235"/>
    </row>
    <row r="37" s="1" customFormat="1" ht="30.75" customHeight="1">
      <c r="B37" s="238"/>
      <c r="C37" s="239"/>
      <c r="D37" s="237"/>
      <c r="E37" s="240" t="s">
        <v>533</v>
      </c>
      <c r="F37" s="237"/>
      <c r="G37" s="237" t="s">
        <v>534</v>
      </c>
      <c r="H37" s="237"/>
      <c r="I37" s="237"/>
      <c r="J37" s="237"/>
      <c r="K37" s="235"/>
    </row>
    <row r="38" s="1" customFormat="1" ht="15" customHeight="1">
      <c r="B38" s="238"/>
      <c r="C38" s="239"/>
      <c r="D38" s="237"/>
      <c r="E38" s="240" t="s">
        <v>52</v>
      </c>
      <c r="F38" s="237"/>
      <c r="G38" s="237" t="s">
        <v>535</v>
      </c>
      <c r="H38" s="237"/>
      <c r="I38" s="237"/>
      <c r="J38" s="237"/>
      <c r="K38" s="235"/>
    </row>
    <row r="39" s="1" customFormat="1" ht="15" customHeight="1">
      <c r="B39" s="238"/>
      <c r="C39" s="239"/>
      <c r="D39" s="237"/>
      <c r="E39" s="240" t="s">
        <v>53</v>
      </c>
      <c r="F39" s="237"/>
      <c r="G39" s="237" t="s">
        <v>536</v>
      </c>
      <c r="H39" s="237"/>
      <c r="I39" s="237"/>
      <c r="J39" s="237"/>
      <c r="K39" s="235"/>
    </row>
    <row r="40" s="1" customFormat="1" ht="15" customHeight="1">
      <c r="B40" s="238"/>
      <c r="C40" s="239"/>
      <c r="D40" s="237"/>
      <c r="E40" s="240" t="s">
        <v>104</v>
      </c>
      <c r="F40" s="237"/>
      <c r="G40" s="237" t="s">
        <v>537</v>
      </c>
      <c r="H40" s="237"/>
      <c r="I40" s="237"/>
      <c r="J40" s="237"/>
      <c r="K40" s="235"/>
    </row>
    <row r="41" s="1" customFormat="1" ht="15" customHeight="1">
      <c r="B41" s="238"/>
      <c r="C41" s="239"/>
      <c r="D41" s="237"/>
      <c r="E41" s="240" t="s">
        <v>105</v>
      </c>
      <c r="F41" s="237"/>
      <c r="G41" s="237" t="s">
        <v>538</v>
      </c>
      <c r="H41" s="237"/>
      <c r="I41" s="237"/>
      <c r="J41" s="237"/>
      <c r="K41" s="235"/>
    </row>
    <row r="42" s="1" customFormat="1" ht="15" customHeight="1">
      <c r="B42" s="238"/>
      <c r="C42" s="239"/>
      <c r="D42" s="237"/>
      <c r="E42" s="240" t="s">
        <v>539</v>
      </c>
      <c r="F42" s="237"/>
      <c r="G42" s="237" t="s">
        <v>540</v>
      </c>
      <c r="H42" s="237"/>
      <c r="I42" s="237"/>
      <c r="J42" s="237"/>
      <c r="K42" s="235"/>
    </row>
    <row r="43" s="1" customFormat="1" ht="15" customHeight="1">
      <c r="B43" s="238"/>
      <c r="C43" s="239"/>
      <c r="D43" s="237"/>
      <c r="E43" s="240"/>
      <c r="F43" s="237"/>
      <c r="G43" s="237" t="s">
        <v>541</v>
      </c>
      <c r="H43" s="237"/>
      <c r="I43" s="237"/>
      <c r="J43" s="237"/>
      <c r="K43" s="235"/>
    </row>
    <row r="44" s="1" customFormat="1" ht="15" customHeight="1">
      <c r="B44" s="238"/>
      <c r="C44" s="239"/>
      <c r="D44" s="237"/>
      <c r="E44" s="240" t="s">
        <v>542</v>
      </c>
      <c r="F44" s="237"/>
      <c r="G44" s="237" t="s">
        <v>543</v>
      </c>
      <c r="H44" s="237"/>
      <c r="I44" s="237"/>
      <c r="J44" s="237"/>
      <c r="K44" s="235"/>
    </row>
    <row r="45" s="1" customFormat="1" ht="15" customHeight="1">
      <c r="B45" s="238"/>
      <c r="C45" s="239"/>
      <c r="D45" s="237"/>
      <c r="E45" s="240" t="s">
        <v>107</v>
      </c>
      <c r="F45" s="237"/>
      <c r="G45" s="237" t="s">
        <v>544</v>
      </c>
      <c r="H45" s="237"/>
      <c r="I45" s="237"/>
      <c r="J45" s="237"/>
      <c r="K45" s="235"/>
    </row>
    <row r="46" s="1" customFormat="1" ht="12.75" customHeight="1">
      <c r="B46" s="238"/>
      <c r="C46" s="239"/>
      <c r="D46" s="237"/>
      <c r="E46" s="237"/>
      <c r="F46" s="237"/>
      <c r="G46" s="237"/>
      <c r="H46" s="237"/>
      <c r="I46" s="237"/>
      <c r="J46" s="237"/>
      <c r="K46" s="235"/>
    </row>
    <row r="47" s="1" customFormat="1" ht="15" customHeight="1">
      <c r="B47" s="238"/>
      <c r="C47" s="239"/>
      <c r="D47" s="237" t="s">
        <v>545</v>
      </c>
      <c r="E47" s="237"/>
      <c r="F47" s="237"/>
      <c r="G47" s="237"/>
      <c r="H47" s="237"/>
      <c r="I47" s="237"/>
      <c r="J47" s="237"/>
      <c r="K47" s="235"/>
    </row>
    <row r="48" s="1" customFormat="1" ht="15" customHeight="1">
      <c r="B48" s="238"/>
      <c r="C48" s="239"/>
      <c r="D48" s="239"/>
      <c r="E48" s="237" t="s">
        <v>546</v>
      </c>
      <c r="F48" s="237"/>
      <c r="G48" s="237"/>
      <c r="H48" s="237"/>
      <c r="I48" s="237"/>
      <c r="J48" s="237"/>
      <c r="K48" s="235"/>
    </row>
    <row r="49" s="1" customFormat="1" ht="15" customHeight="1">
      <c r="B49" s="238"/>
      <c r="C49" s="239"/>
      <c r="D49" s="239"/>
      <c r="E49" s="237" t="s">
        <v>547</v>
      </c>
      <c r="F49" s="237"/>
      <c r="G49" s="237"/>
      <c r="H49" s="237"/>
      <c r="I49" s="237"/>
      <c r="J49" s="237"/>
      <c r="K49" s="235"/>
    </row>
    <row r="50" s="1" customFormat="1" ht="15" customHeight="1">
      <c r="B50" s="238"/>
      <c r="C50" s="239"/>
      <c r="D50" s="239"/>
      <c r="E50" s="237" t="s">
        <v>548</v>
      </c>
      <c r="F50" s="237"/>
      <c r="G50" s="237"/>
      <c r="H50" s="237"/>
      <c r="I50" s="237"/>
      <c r="J50" s="237"/>
      <c r="K50" s="235"/>
    </row>
    <row r="51" s="1" customFormat="1" ht="15" customHeight="1">
      <c r="B51" s="238"/>
      <c r="C51" s="239"/>
      <c r="D51" s="237" t="s">
        <v>549</v>
      </c>
      <c r="E51" s="237"/>
      <c r="F51" s="237"/>
      <c r="G51" s="237"/>
      <c r="H51" s="237"/>
      <c r="I51" s="237"/>
      <c r="J51" s="237"/>
      <c r="K51" s="235"/>
    </row>
    <row r="52" s="1" customFormat="1" ht="25.5" customHeight="1">
      <c r="B52" s="233"/>
      <c r="C52" s="234" t="s">
        <v>550</v>
      </c>
      <c r="D52" s="234"/>
      <c r="E52" s="234"/>
      <c r="F52" s="234"/>
      <c r="G52" s="234"/>
      <c r="H52" s="234"/>
      <c r="I52" s="234"/>
      <c r="J52" s="234"/>
      <c r="K52" s="235"/>
    </row>
    <row r="53" s="1" customFormat="1" ht="5.25" customHeight="1">
      <c r="B53" s="233"/>
      <c r="C53" s="236"/>
      <c r="D53" s="236"/>
      <c r="E53" s="236"/>
      <c r="F53" s="236"/>
      <c r="G53" s="236"/>
      <c r="H53" s="236"/>
      <c r="I53" s="236"/>
      <c r="J53" s="236"/>
      <c r="K53" s="235"/>
    </row>
    <row r="54" s="1" customFormat="1" ht="15" customHeight="1">
      <c r="B54" s="233"/>
      <c r="C54" s="237" t="s">
        <v>551</v>
      </c>
      <c r="D54" s="237"/>
      <c r="E54" s="237"/>
      <c r="F54" s="237"/>
      <c r="G54" s="237"/>
      <c r="H54" s="237"/>
      <c r="I54" s="237"/>
      <c r="J54" s="237"/>
      <c r="K54" s="235"/>
    </row>
    <row r="55" s="1" customFormat="1" ht="15" customHeight="1">
      <c r="B55" s="233"/>
      <c r="C55" s="237" t="s">
        <v>552</v>
      </c>
      <c r="D55" s="237"/>
      <c r="E55" s="237"/>
      <c r="F55" s="237"/>
      <c r="G55" s="237"/>
      <c r="H55" s="237"/>
      <c r="I55" s="237"/>
      <c r="J55" s="237"/>
      <c r="K55" s="235"/>
    </row>
    <row r="56" s="1" customFormat="1" ht="12.75" customHeight="1">
      <c r="B56" s="233"/>
      <c r="C56" s="237"/>
      <c r="D56" s="237"/>
      <c r="E56" s="237"/>
      <c r="F56" s="237"/>
      <c r="G56" s="237"/>
      <c r="H56" s="237"/>
      <c r="I56" s="237"/>
      <c r="J56" s="237"/>
      <c r="K56" s="235"/>
    </row>
    <row r="57" s="1" customFormat="1" ht="15" customHeight="1">
      <c r="B57" s="233"/>
      <c r="C57" s="237" t="s">
        <v>553</v>
      </c>
      <c r="D57" s="237"/>
      <c r="E57" s="237"/>
      <c r="F57" s="237"/>
      <c r="G57" s="237"/>
      <c r="H57" s="237"/>
      <c r="I57" s="237"/>
      <c r="J57" s="237"/>
      <c r="K57" s="235"/>
    </row>
    <row r="58" s="1" customFormat="1" ht="15" customHeight="1">
      <c r="B58" s="233"/>
      <c r="C58" s="239"/>
      <c r="D58" s="237" t="s">
        <v>554</v>
      </c>
      <c r="E58" s="237"/>
      <c r="F58" s="237"/>
      <c r="G58" s="237"/>
      <c r="H58" s="237"/>
      <c r="I58" s="237"/>
      <c r="J58" s="237"/>
      <c r="K58" s="235"/>
    </row>
    <row r="59" s="1" customFormat="1" ht="15" customHeight="1">
      <c r="B59" s="233"/>
      <c r="C59" s="239"/>
      <c r="D59" s="237" t="s">
        <v>555</v>
      </c>
      <c r="E59" s="237"/>
      <c r="F59" s="237"/>
      <c r="G59" s="237"/>
      <c r="H59" s="237"/>
      <c r="I59" s="237"/>
      <c r="J59" s="237"/>
      <c r="K59" s="235"/>
    </row>
    <row r="60" s="1" customFormat="1" ht="15" customHeight="1">
      <c r="B60" s="233"/>
      <c r="C60" s="239"/>
      <c r="D60" s="237" t="s">
        <v>556</v>
      </c>
      <c r="E60" s="237"/>
      <c r="F60" s="237"/>
      <c r="G60" s="237"/>
      <c r="H60" s="237"/>
      <c r="I60" s="237"/>
      <c r="J60" s="237"/>
      <c r="K60" s="235"/>
    </row>
    <row r="61" s="1" customFormat="1" ht="15" customHeight="1">
      <c r="B61" s="233"/>
      <c r="C61" s="239"/>
      <c r="D61" s="237" t="s">
        <v>557</v>
      </c>
      <c r="E61" s="237"/>
      <c r="F61" s="237"/>
      <c r="G61" s="237"/>
      <c r="H61" s="237"/>
      <c r="I61" s="237"/>
      <c r="J61" s="237"/>
      <c r="K61" s="235"/>
    </row>
    <row r="62" s="1" customFormat="1" ht="15" customHeight="1">
      <c r="B62" s="233"/>
      <c r="C62" s="239"/>
      <c r="D62" s="242" t="s">
        <v>558</v>
      </c>
      <c r="E62" s="242"/>
      <c r="F62" s="242"/>
      <c r="G62" s="242"/>
      <c r="H62" s="242"/>
      <c r="I62" s="242"/>
      <c r="J62" s="242"/>
      <c r="K62" s="235"/>
    </row>
    <row r="63" s="1" customFormat="1" ht="15" customHeight="1">
      <c r="B63" s="233"/>
      <c r="C63" s="239"/>
      <c r="D63" s="237" t="s">
        <v>559</v>
      </c>
      <c r="E63" s="237"/>
      <c r="F63" s="237"/>
      <c r="G63" s="237"/>
      <c r="H63" s="237"/>
      <c r="I63" s="237"/>
      <c r="J63" s="237"/>
      <c r="K63" s="235"/>
    </row>
    <row r="64" s="1" customFormat="1" ht="12.75" customHeight="1">
      <c r="B64" s="233"/>
      <c r="C64" s="239"/>
      <c r="D64" s="239"/>
      <c r="E64" s="243"/>
      <c r="F64" s="239"/>
      <c r="G64" s="239"/>
      <c r="H64" s="239"/>
      <c r="I64" s="239"/>
      <c r="J64" s="239"/>
      <c r="K64" s="235"/>
    </row>
    <row r="65" s="1" customFormat="1" ht="15" customHeight="1">
      <c r="B65" s="233"/>
      <c r="C65" s="239"/>
      <c r="D65" s="237" t="s">
        <v>560</v>
      </c>
      <c r="E65" s="237"/>
      <c r="F65" s="237"/>
      <c r="G65" s="237"/>
      <c r="H65" s="237"/>
      <c r="I65" s="237"/>
      <c r="J65" s="237"/>
      <c r="K65" s="235"/>
    </row>
    <row r="66" s="1" customFormat="1" ht="15" customHeight="1">
      <c r="B66" s="233"/>
      <c r="C66" s="239"/>
      <c r="D66" s="242" t="s">
        <v>561</v>
      </c>
      <c r="E66" s="242"/>
      <c r="F66" s="242"/>
      <c r="G66" s="242"/>
      <c r="H66" s="242"/>
      <c r="I66" s="242"/>
      <c r="J66" s="242"/>
      <c r="K66" s="235"/>
    </row>
    <row r="67" s="1" customFormat="1" ht="15" customHeight="1">
      <c r="B67" s="233"/>
      <c r="C67" s="239"/>
      <c r="D67" s="237" t="s">
        <v>562</v>
      </c>
      <c r="E67" s="237"/>
      <c r="F67" s="237"/>
      <c r="G67" s="237"/>
      <c r="H67" s="237"/>
      <c r="I67" s="237"/>
      <c r="J67" s="237"/>
      <c r="K67" s="235"/>
    </row>
    <row r="68" s="1" customFormat="1" ht="15" customHeight="1">
      <c r="B68" s="233"/>
      <c r="C68" s="239"/>
      <c r="D68" s="237" t="s">
        <v>563</v>
      </c>
      <c r="E68" s="237"/>
      <c r="F68" s="237"/>
      <c r="G68" s="237"/>
      <c r="H68" s="237"/>
      <c r="I68" s="237"/>
      <c r="J68" s="237"/>
      <c r="K68" s="235"/>
    </row>
    <row r="69" s="1" customFormat="1" ht="15" customHeight="1">
      <c r="B69" s="233"/>
      <c r="C69" s="239"/>
      <c r="D69" s="237" t="s">
        <v>564</v>
      </c>
      <c r="E69" s="237"/>
      <c r="F69" s="237"/>
      <c r="G69" s="237"/>
      <c r="H69" s="237"/>
      <c r="I69" s="237"/>
      <c r="J69" s="237"/>
      <c r="K69" s="235"/>
    </row>
    <row r="70" s="1" customFormat="1" ht="15" customHeight="1">
      <c r="B70" s="233"/>
      <c r="C70" s="239"/>
      <c r="D70" s="237" t="s">
        <v>565</v>
      </c>
      <c r="E70" s="237"/>
      <c r="F70" s="237"/>
      <c r="G70" s="237"/>
      <c r="H70" s="237"/>
      <c r="I70" s="237"/>
      <c r="J70" s="237"/>
      <c r="K70" s="235"/>
    </row>
    <row r="7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="1" customFormat="1" ht="45" customHeight="1">
      <c r="B75" s="252"/>
      <c r="C75" s="253" t="s">
        <v>566</v>
      </c>
      <c r="D75" s="253"/>
      <c r="E75" s="253"/>
      <c r="F75" s="253"/>
      <c r="G75" s="253"/>
      <c r="H75" s="253"/>
      <c r="I75" s="253"/>
      <c r="J75" s="253"/>
      <c r="K75" s="254"/>
    </row>
    <row r="76" s="1" customFormat="1" ht="17.25" customHeight="1">
      <c r="B76" s="252"/>
      <c r="C76" s="255" t="s">
        <v>567</v>
      </c>
      <c r="D76" s="255"/>
      <c r="E76" s="255"/>
      <c r="F76" s="255" t="s">
        <v>568</v>
      </c>
      <c r="G76" s="256"/>
      <c r="H76" s="255" t="s">
        <v>53</v>
      </c>
      <c r="I76" s="255" t="s">
        <v>56</v>
      </c>
      <c r="J76" s="255" t="s">
        <v>569</v>
      </c>
      <c r="K76" s="254"/>
    </row>
    <row r="77" s="1" customFormat="1" ht="17.25" customHeight="1">
      <c r="B77" s="252"/>
      <c r="C77" s="257" t="s">
        <v>570</v>
      </c>
      <c r="D77" s="257"/>
      <c r="E77" s="257"/>
      <c r="F77" s="258" t="s">
        <v>571</v>
      </c>
      <c r="G77" s="259"/>
      <c r="H77" s="257"/>
      <c r="I77" s="257"/>
      <c r="J77" s="257" t="s">
        <v>572</v>
      </c>
      <c r="K77" s="254"/>
    </row>
    <row r="78" s="1" customFormat="1" ht="5.25" customHeight="1">
      <c r="B78" s="252"/>
      <c r="C78" s="260"/>
      <c r="D78" s="260"/>
      <c r="E78" s="260"/>
      <c r="F78" s="260"/>
      <c r="G78" s="261"/>
      <c r="H78" s="260"/>
      <c r="I78" s="260"/>
      <c r="J78" s="260"/>
      <c r="K78" s="254"/>
    </row>
    <row r="79" s="1" customFormat="1" ht="15" customHeight="1">
      <c r="B79" s="252"/>
      <c r="C79" s="240" t="s">
        <v>52</v>
      </c>
      <c r="D79" s="262"/>
      <c r="E79" s="262"/>
      <c r="F79" s="263" t="s">
        <v>115</v>
      </c>
      <c r="G79" s="264"/>
      <c r="H79" s="240" t="s">
        <v>573</v>
      </c>
      <c r="I79" s="240" t="s">
        <v>574</v>
      </c>
      <c r="J79" s="240">
        <v>20</v>
      </c>
      <c r="K79" s="254"/>
    </row>
    <row r="80" s="1" customFormat="1" ht="15" customHeight="1">
      <c r="B80" s="252"/>
      <c r="C80" s="240" t="s">
        <v>575</v>
      </c>
      <c r="D80" s="240"/>
      <c r="E80" s="240"/>
      <c r="F80" s="263" t="s">
        <v>115</v>
      </c>
      <c r="G80" s="264"/>
      <c r="H80" s="240" t="s">
        <v>576</v>
      </c>
      <c r="I80" s="240" t="s">
        <v>574</v>
      </c>
      <c r="J80" s="240">
        <v>120</v>
      </c>
      <c r="K80" s="254"/>
    </row>
    <row r="81" s="1" customFormat="1" ht="15" customHeight="1">
      <c r="B81" s="265"/>
      <c r="C81" s="240" t="s">
        <v>577</v>
      </c>
      <c r="D81" s="240"/>
      <c r="E81" s="240"/>
      <c r="F81" s="263" t="s">
        <v>578</v>
      </c>
      <c r="G81" s="264"/>
      <c r="H81" s="240" t="s">
        <v>579</v>
      </c>
      <c r="I81" s="240" t="s">
        <v>574</v>
      </c>
      <c r="J81" s="240">
        <v>50</v>
      </c>
      <c r="K81" s="254"/>
    </row>
    <row r="82" s="1" customFormat="1" ht="15" customHeight="1">
      <c r="B82" s="265"/>
      <c r="C82" s="240" t="s">
        <v>580</v>
      </c>
      <c r="D82" s="240"/>
      <c r="E82" s="240"/>
      <c r="F82" s="263" t="s">
        <v>115</v>
      </c>
      <c r="G82" s="264"/>
      <c r="H82" s="240" t="s">
        <v>581</v>
      </c>
      <c r="I82" s="240" t="s">
        <v>582</v>
      </c>
      <c r="J82" s="240"/>
      <c r="K82" s="254"/>
    </row>
    <row r="83" s="1" customFormat="1" ht="15" customHeight="1">
      <c r="B83" s="265"/>
      <c r="C83" s="266" t="s">
        <v>583</v>
      </c>
      <c r="D83" s="266"/>
      <c r="E83" s="266"/>
      <c r="F83" s="267" t="s">
        <v>578</v>
      </c>
      <c r="G83" s="266"/>
      <c r="H83" s="266" t="s">
        <v>584</v>
      </c>
      <c r="I83" s="266" t="s">
        <v>574</v>
      </c>
      <c r="J83" s="266">
        <v>15</v>
      </c>
      <c r="K83" s="254"/>
    </row>
    <row r="84" s="1" customFormat="1" ht="15" customHeight="1">
      <c r="B84" s="265"/>
      <c r="C84" s="266" t="s">
        <v>585</v>
      </c>
      <c r="D84" s="266"/>
      <c r="E84" s="266"/>
      <c r="F84" s="267" t="s">
        <v>578</v>
      </c>
      <c r="G84" s="266"/>
      <c r="H84" s="266" t="s">
        <v>586</v>
      </c>
      <c r="I84" s="266" t="s">
        <v>574</v>
      </c>
      <c r="J84" s="266">
        <v>15</v>
      </c>
      <c r="K84" s="254"/>
    </row>
    <row r="85" s="1" customFormat="1" ht="15" customHeight="1">
      <c r="B85" s="265"/>
      <c r="C85" s="266" t="s">
        <v>587</v>
      </c>
      <c r="D85" s="266"/>
      <c r="E85" s="266"/>
      <c r="F85" s="267" t="s">
        <v>578</v>
      </c>
      <c r="G85" s="266"/>
      <c r="H85" s="266" t="s">
        <v>588</v>
      </c>
      <c r="I85" s="266" t="s">
        <v>574</v>
      </c>
      <c r="J85" s="266">
        <v>20</v>
      </c>
      <c r="K85" s="254"/>
    </row>
    <row r="86" s="1" customFormat="1" ht="15" customHeight="1">
      <c r="B86" s="265"/>
      <c r="C86" s="266" t="s">
        <v>589</v>
      </c>
      <c r="D86" s="266"/>
      <c r="E86" s="266"/>
      <c r="F86" s="267" t="s">
        <v>578</v>
      </c>
      <c r="G86" s="266"/>
      <c r="H86" s="266" t="s">
        <v>590</v>
      </c>
      <c r="I86" s="266" t="s">
        <v>574</v>
      </c>
      <c r="J86" s="266">
        <v>20</v>
      </c>
      <c r="K86" s="254"/>
    </row>
    <row r="87" s="1" customFormat="1" ht="15" customHeight="1">
      <c r="B87" s="265"/>
      <c r="C87" s="240" t="s">
        <v>591</v>
      </c>
      <c r="D87" s="240"/>
      <c r="E87" s="240"/>
      <c r="F87" s="263" t="s">
        <v>578</v>
      </c>
      <c r="G87" s="264"/>
      <c r="H87" s="240" t="s">
        <v>592</v>
      </c>
      <c r="I87" s="240" t="s">
        <v>574</v>
      </c>
      <c r="J87" s="240">
        <v>50</v>
      </c>
      <c r="K87" s="254"/>
    </row>
    <row r="88" s="1" customFormat="1" ht="15" customHeight="1">
      <c r="B88" s="265"/>
      <c r="C88" s="240" t="s">
        <v>593</v>
      </c>
      <c r="D88" s="240"/>
      <c r="E88" s="240"/>
      <c r="F88" s="263" t="s">
        <v>578</v>
      </c>
      <c r="G88" s="264"/>
      <c r="H88" s="240" t="s">
        <v>594</v>
      </c>
      <c r="I88" s="240" t="s">
        <v>574</v>
      </c>
      <c r="J88" s="240">
        <v>20</v>
      </c>
      <c r="K88" s="254"/>
    </row>
    <row r="89" s="1" customFormat="1" ht="15" customHeight="1">
      <c r="B89" s="265"/>
      <c r="C89" s="240" t="s">
        <v>595</v>
      </c>
      <c r="D89" s="240"/>
      <c r="E89" s="240"/>
      <c r="F89" s="263" t="s">
        <v>578</v>
      </c>
      <c r="G89" s="264"/>
      <c r="H89" s="240" t="s">
        <v>596</v>
      </c>
      <c r="I89" s="240" t="s">
        <v>574</v>
      </c>
      <c r="J89" s="240">
        <v>20</v>
      </c>
      <c r="K89" s="254"/>
    </row>
    <row r="90" s="1" customFormat="1" ht="15" customHeight="1">
      <c r="B90" s="265"/>
      <c r="C90" s="240" t="s">
        <v>597</v>
      </c>
      <c r="D90" s="240"/>
      <c r="E90" s="240"/>
      <c r="F90" s="263" t="s">
        <v>578</v>
      </c>
      <c r="G90" s="264"/>
      <c r="H90" s="240" t="s">
        <v>598</v>
      </c>
      <c r="I90" s="240" t="s">
        <v>574</v>
      </c>
      <c r="J90" s="240">
        <v>50</v>
      </c>
      <c r="K90" s="254"/>
    </row>
    <row r="91" s="1" customFormat="1" ht="15" customHeight="1">
      <c r="B91" s="265"/>
      <c r="C91" s="240" t="s">
        <v>599</v>
      </c>
      <c r="D91" s="240"/>
      <c r="E91" s="240"/>
      <c r="F91" s="263" t="s">
        <v>578</v>
      </c>
      <c r="G91" s="264"/>
      <c r="H91" s="240" t="s">
        <v>599</v>
      </c>
      <c r="I91" s="240" t="s">
        <v>574</v>
      </c>
      <c r="J91" s="240">
        <v>50</v>
      </c>
      <c r="K91" s="254"/>
    </row>
    <row r="92" s="1" customFormat="1" ht="15" customHeight="1">
      <c r="B92" s="265"/>
      <c r="C92" s="240" t="s">
        <v>600</v>
      </c>
      <c r="D92" s="240"/>
      <c r="E92" s="240"/>
      <c r="F92" s="263" t="s">
        <v>578</v>
      </c>
      <c r="G92" s="264"/>
      <c r="H92" s="240" t="s">
        <v>601</v>
      </c>
      <c r="I92" s="240" t="s">
        <v>574</v>
      </c>
      <c r="J92" s="240">
        <v>255</v>
      </c>
      <c r="K92" s="254"/>
    </row>
    <row r="93" s="1" customFormat="1" ht="15" customHeight="1">
      <c r="B93" s="265"/>
      <c r="C93" s="240" t="s">
        <v>602</v>
      </c>
      <c r="D93" s="240"/>
      <c r="E93" s="240"/>
      <c r="F93" s="263" t="s">
        <v>115</v>
      </c>
      <c r="G93" s="264"/>
      <c r="H93" s="240" t="s">
        <v>603</v>
      </c>
      <c r="I93" s="240" t="s">
        <v>604</v>
      </c>
      <c r="J93" s="240"/>
      <c r="K93" s="254"/>
    </row>
    <row r="94" s="1" customFormat="1" ht="15" customHeight="1">
      <c r="B94" s="265"/>
      <c r="C94" s="240" t="s">
        <v>605</v>
      </c>
      <c r="D94" s="240"/>
      <c r="E94" s="240"/>
      <c r="F94" s="263" t="s">
        <v>115</v>
      </c>
      <c r="G94" s="264"/>
      <c r="H94" s="240" t="s">
        <v>606</v>
      </c>
      <c r="I94" s="240" t="s">
        <v>607</v>
      </c>
      <c r="J94" s="240"/>
      <c r="K94" s="254"/>
    </row>
    <row r="95" s="1" customFormat="1" ht="15" customHeight="1">
      <c r="B95" s="265"/>
      <c r="C95" s="240" t="s">
        <v>608</v>
      </c>
      <c r="D95" s="240"/>
      <c r="E95" s="240"/>
      <c r="F95" s="263" t="s">
        <v>115</v>
      </c>
      <c r="G95" s="264"/>
      <c r="H95" s="240" t="s">
        <v>608</v>
      </c>
      <c r="I95" s="240" t="s">
        <v>607</v>
      </c>
      <c r="J95" s="240"/>
      <c r="K95" s="254"/>
    </row>
    <row r="96" s="1" customFormat="1" ht="15" customHeight="1">
      <c r="B96" s="265"/>
      <c r="C96" s="240" t="s">
        <v>37</v>
      </c>
      <c r="D96" s="240"/>
      <c r="E96" s="240"/>
      <c r="F96" s="263" t="s">
        <v>115</v>
      </c>
      <c r="G96" s="264"/>
      <c r="H96" s="240" t="s">
        <v>609</v>
      </c>
      <c r="I96" s="240" t="s">
        <v>607</v>
      </c>
      <c r="J96" s="240"/>
      <c r="K96" s="254"/>
    </row>
    <row r="97" s="1" customFormat="1" ht="15" customHeight="1">
      <c r="B97" s="265"/>
      <c r="C97" s="240" t="s">
        <v>47</v>
      </c>
      <c r="D97" s="240"/>
      <c r="E97" s="240"/>
      <c r="F97" s="263" t="s">
        <v>115</v>
      </c>
      <c r="G97" s="264"/>
      <c r="H97" s="240" t="s">
        <v>610</v>
      </c>
      <c r="I97" s="240" t="s">
        <v>607</v>
      </c>
      <c r="J97" s="240"/>
      <c r="K97" s="254"/>
    </row>
    <row r="98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="1" customFormat="1" ht="45" customHeight="1">
      <c r="B102" s="252"/>
      <c r="C102" s="253" t="s">
        <v>611</v>
      </c>
      <c r="D102" s="253"/>
      <c r="E102" s="253"/>
      <c r="F102" s="253"/>
      <c r="G102" s="253"/>
      <c r="H102" s="253"/>
      <c r="I102" s="253"/>
      <c r="J102" s="253"/>
      <c r="K102" s="254"/>
    </row>
    <row r="103" s="1" customFormat="1" ht="17.25" customHeight="1">
      <c r="B103" s="252"/>
      <c r="C103" s="255" t="s">
        <v>567</v>
      </c>
      <c r="D103" s="255"/>
      <c r="E103" s="255"/>
      <c r="F103" s="255" t="s">
        <v>568</v>
      </c>
      <c r="G103" s="256"/>
      <c r="H103" s="255" t="s">
        <v>53</v>
      </c>
      <c r="I103" s="255" t="s">
        <v>56</v>
      </c>
      <c r="J103" s="255" t="s">
        <v>569</v>
      </c>
      <c r="K103" s="254"/>
    </row>
    <row r="104" s="1" customFormat="1" ht="17.25" customHeight="1">
      <c r="B104" s="252"/>
      <c r="C104" s="257" t="s">
        <v>570</v>
      </c>
      <c r="D104" s="257"/>
      <c r="E104" s="257"/>
      <c r="F104" s="258" t="s">
        <v>571</v>
      </c>
      <c r="G104" s="259"/>
      <c r="H104" s="257"/>
      <c r="I104" s="257"/>
      <c r="J104" s="257" t="s">
        <v>572</v>
      </c>
      <c r="K104" s="254"/>
    </row>
    <row r="105" s="1" customFormat="1" ht="5.25" customHeight="1">
      <c r="B105" s="252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="1" customFormat="1" ht="15" customHeight="1">
      <c r="B106" s="252"/>
      <c r="C106" s="240" t="s">
        <v>52</v>
      </c>
      <c r="D106" s="262"/>
      <c r="E106" s="262"/>
      <c r="F106" s="263" t="s">
        <v>115</v>
      </c>
      <c r="G106" s="240"/>
      <c r="H106" s="240" t="s">
        <v>612</v>
      </c>
      <c r="I106" s="240" t="s">
        <v>574</v>
      </c>
      <c r="J106" s="240">
        <v>20</v>
      </c>
      <c r="K106" s="254"/>
    </row>
    <row r="107" s="1" customFormat="1" ht="15" customHeight="1">
      <c r="B107" s="252"/>
      <c r="C107" s="240" t="s">
        <v>575</v>
      </c>
      <c r="D107" s="240"/>
      <c r="E107" s="240"/>
      <c r="F107" s="263" t="s">
        <v>115</v>
      </c>
      <c r="G107" s="240"/>
      <c r="H107" s="240" t="s">
        <v>612</v>
      </c>
      <c r="I107" s="240" t="s">
        <v>574</v>
      </c>
      <c r="J107" s="240">
        <v>120</v>
      </c>
      <c r="K107" s="254"/>
    </row>
    <row r="108" s="1" customFormat="1" ht="15" customHeight="1">
      <c r="B108" s="265"/>
      <c r="C108" s="240" t="s">
        <v>577</v>
      </c>
      <c r="D108" s="240"/>
      <c r="E108" s="240"/>
      <c r="F108" s="263" t="s">
        <v>578</v>
      </c>
      <c r="G108" s="240"/>
      <c r="H108" s="240" t="s">
        <v>612</v>
      </c>
      <c r="I108" s="240" t="s">
        <v>574</v>
      </c>
      <c r="J108" s="240">
        <v>50</v>
      </c>
      <c r="K108" s="254"/>
    </row>
    <row r="109" s="1" customFormat="1" ht="15" customHeight="1">
      <c r="B109" s="265"/>
      <c r="C109" s="240" t="s">
        <v>580</v>
      </c>
      <c r="D109" s="240"/>
      <c r="E109" s="240"/>
      <c r="F109" s="263" t="s">
        <v>115</v>
      </c>
      <c r="G109" s="240"/>
      <c r="H109" s="240" t="s">
        <v>612</v>
      </c>
      <c r="I109" s="240" t="s">
        <v>582</v>
      </c>
      <c r="J109" s="240"/>
      <c r="K109" s="254"/>
    </row>
    <row r="110" s="1" customFormat="1" ht="15" customHeight="1">
      <c r="B110" s="265"/>
      <c r="C110" s="240" t="s">
        <v>591</v>
      </c>
      <c r="D110" s="240"/>
      <c r="E110" s="240"/>
      <c r="F110" s="263" t="s">
        <v>578</v>
      </c>
      <c r="G110" s="240"/>
      <c r="H110" s="240" t="s">
        <v>612</v>
      </c>
      <c r="I110" s="240" t="s">
        <v>574</v>
      </c>
      <c r="J110" s="240">
        <v>50</v>
      </c>
      <c r="K110" s="254"/>
    </row>
    <row r="111" s="1" customFormat="1" ht="15" customHeight="1">
      <c r="B111" s="265"/>
      <c r="C111" s="240" t="s">
        <v>599</v>
      </c>
      <c r="D111" s="240"/>
      <c r="E111" s="240"/>
      <c r="F111" s="263" t="s">
        <v>578</v>
      </c>
      <c r="G111" s="240"/>
      <c r="H111" s="240" t="s">
        <v>612</v>
      </c>
      <c r="I111" s="240" t="s">
        <v>574</v>
      </c>
      <c r="J111" s="240">
        <v>50</v>
      </c>
      <c r="K111" s="254"/>
    </row>
    <row r="112" s="1" customFormat="1" ht="15" customHeight="1">
      <c r="B112" s="265"/>
      <c r="C112" s="240" t="s">
        <v>597</v>
      </c>
      <c r="D112" s="240"/>
      <c r="E112" s="240"/>
      <c r="F112" s="263" t="s">
        <v>578</v>
      </c>
      <c r="G112" s="240"/>
      <c r="H112" s="240" t="s">
        <v>612</v>
      </c>
      <c r="I112" s="240" t="s">
        <v>574</v>
      </c>
      <c r="J112" s="240">
        <v>50</v>
      </c>
      <c r="K112" s="254"/>
    </row>
    <row r="113" s="1" customFormat="1" ht="15" customHeight="1">
      <c r="B113" s="265"/>
      <c r="C113" s="240" t="s">
        <v>52</v>
      </c>
      <c r="D113" s="240"/>
      <c r="E113" s="240"/>
      <c r="F113" s="263" t="s">
        <v>115</v>
      </c>
      <c r="G113" s="240"/>
      <c r="H113" s="240" t="s">
        <v>613</v>
      </c>
      <c r="I113" s="240" t="s">
        <v>574</v>
      </c>
      <c r="J113" s="240">
        <v>20</v>
      </c>
      <c r="K113" s="254"/>
    </row>
    <row r="114" s="1" customFormat="1" ht="15" customHeight="1">
      <c r="B114" s="265"/>
      <c r="C114" s="240" t="s">
        <v>614</v>
      </c>
      <c r="D114" s="240"/>
      <c r="E114" s="240"/>
      <c r="F114" s="263" t="s">
        <v>115</v>
      </c>
      <c r="G114" s="240"/>
      <c r="H114" s="240" t="s">
        <v>615</v>
      </c>
      <c r="I114" s="240" t="s">
        <v>574</v>
      </c>
      <c r="J114" s="240">
        <v>120</v>
      </c>
      <c r="K114" s="254"/>
    </row>
    <row r="115" s="1" customFormat="1" ht="15" customHeight="1">
      <c r="B115" s="265"/>
      <c r="C115" s="240" t="s">
        <v>37</v>
      </c>
      <c r="D115" s="240"/>
      <c r="E115" s="240"/>
      <c r="F115" s="263" t="s">
        <v>115</v>
      </c>
      <c r="G115" s="240"/>
      <c r="H115" s="240" t="s">
        <v>616</v>
      </c>
      <c r="I115" s="240" t="s">
        <v>607</v>
      </c>
      <c r="J115" s="240"/>
      <c r="K115" s="254"/>
    </row>
    <row r="116" s="1" customFormat="1" ht="15" customHeight="1">
      <c r="B116" s="265"/>
      <c r="C116" s="240" t="s">
        <v>47</v>
      </c>
      <c r="D116" s="240"/>
      <c r="E116" s="240"/>
      <c r="F116" s="263" t="s">
        <v>115</v>
      </c>
      <c r="G116" s="240"/>
      <c r="H116" s="240" t="s">
        <v>617</v>
      </c>
      <c r="I116" s="240" t="s">
        <v>607</v>
      </c>
      <c r="J116" s="240"/>
      <c r="K116" s="254"/>
    </row>
    <row r="117" s="1" customFormat="1" ht="15" customHeight="1">
      <c r="B117" s="265"/>
      <c r="C117" s="240" t="s">
        <v>56</v>
      </c>
      <c r="D117" s="240"/>
      <c r="E117" s="240"/>
      <c r="F117" s="263" t="s">
        <v>115</v>
      </c>
      <c r="G117" s="240"/>
      <c r="H117" s="240" t="s">
        <v>618</v>
      </c>
      <c r="I117" s="240" t="s">
        <v>619</v>
      </c>
      <c r="J117" s="240"/>
      <c r="K117" s="254"/>
    </row>
    <row r="118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="1" customFormat="1" ht="45" customHeight="1">
      <c r="B122" s="281"/>
      <c r="C122" s="231" t="s">
        <v>620</v>
      </c>
      <c r="D122" s="231"/>
      <c r="E122" s="231"/>
      <c r="F122" s="231"/>
      <c r="G122" s="231"/>
      <c r="H122" s="231"/>
      <c r="I122" s="231"/>
      <c r="J122" s="231"/>
      <c r="K122" s="282"/>
    </row>
    <row r="123" s="1" customFormat="1" ht="17.25" customHeight="1">
      <c r="B123" s="283"/>
      <c r="C123" s="255" t="s">
        <v>567</v>
      </c>
      <c r="D123" s="255"/>
      <c r="E123" s="255"/>
      <c r="F123" s="255" t="s">
        <v>568</v>
      </c>
      <c r="G123" s="256"/>
      <c r="H123" s="255" t="s">
        <v>53</v>
      </c>
      <c r="I123" s="255" t="s">
        <v>56</v>
      </c>
      <c r="J123" s="255" t="s">
        <v>569</v>
      </c>
      <c r="K123" s="284"/>
    </row>
    <row r="124" s="1" customFormat="1" ht="17.25" customHeight="1">
      <c r="B124" s="283"/>
      <c r="C124" s="257" t="s">
        <v>570</v>
      </c>
      <c r="D124" s="257"/>
      <c r="E124" s="257"/>
      <c r="F124" s="258" t="s">
        <v>571</v>
      </c>
      <c r="G124" s="259"/>
      <c r="H124" s="257"/>
      <c r="I124" s="257"/>
      <c r="J124" s="257" t="s">
        <v>572</v>
      </c>
      <c r="K124" s="284"/>
    </row>
    <row r="125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="1" customFormat="1" ht="15" customHeight="1">
      <c r="B126" s="285"/>
      <c r="C126" s="240" t="s">
        <v>575</v>
      </c>
      <c r="D126" s="262"/>
      <c r="E126" s="262"/>
      <c r="F126" s="263" t="s">
        <v>115</v>
      </c>
      <c r="G126" s="240"/>
      <c r="H126" s="240" t="s">
        <v>612</v>
      </c>
      <c r="I126" s="240" t="s">
        <v>574</v>
      </c>
      <c r="J126" s="240">
        <v>120</v>
      </c>
      <c r="K126" s="288"/>
    </row>
    <row r="127" s="1" customFormat="1" ht="15" customHeight="1">
      <c r="B127" s="285"/>
      <c r="C127" s="240" t="s">
        <v>621</v>
      </c>
      <c r="D127" s="240"/>
      <c r="E127" s="240"/>
      <c r="F127" s="263" t="s">
        <v>115</v>
      </c>
      <c r="G127" s="240"/>
      <c r="H127" s="240" t="s">
        <v>622</v>
      </c>
      <c r="I127" s="240" t="s">
        <v>574</v>
      </c>
      <c r="J127" s="240" t="s">
        <v>623</v>
      </c>
      <c r="K127" s="288"/>
    </row>
    <row r="128" s="1" customFormat="1" ht="15" customHeight="1">
      <c r="B128" s="285"/>
      <c r="C128" s="240" t="s">
        <v>521</v>
      </c>
      <c r="D128" s="240"/>
      <c r="E128" s="240"/>
      <c r="F128" s="263" t="s">
        <v>115</v>
      </c>
      <c r="G128" s="240"/>
      <c r="H128" s="240" t="s">
        <v>624</v>
      </c>
      <c r="I128" s="240" t="s">
        <v>574</v>
      </c>
      <c r="J128" s="240" t="s">
        <v>623</v>
      </c>
      <c r="K128" s="288"/>
    </row>
    <row r="129" s="1" customFormat="1" ht="15" customHeight="1">
      <c r="B129" s="285"/>
      <c r="C129" s="240" t="s">
        <v>583</v>
      </c>
      <c r="D129" s="240"/>
      <c r="E129" s="240"/>
      <c r="F129" s="263" t="s">
        <v>578</v>
      </c>
      <c r="G129" s="240"/>
      <c r="H129" s="240" t="s">
        <v>584</v>
      </c>
      <c r="I129" s="240" t="s">
        <v>574</v>
      </c>
      <c r="J129" s="240">
        <v>15</v>
      </c>
      <c r="K129" s="288"/>
    </row>
    <row r="130" s="1" customFormat="1" ht="15" customHeight="1">
      <c r="B130" s="285"/>
      <c r="C130" s="266" t="s">
        <v>585</v>
      </c>
      <c r="D130" s="266"/>
      <c r="E130" s="266"/>
      <c r="F130" s="267" t="s">
        <v>578</v>
      </c>
      <c r="G130" s="266"/>
      <c r="H130" s="266" t="s">
        <v>586</v>
      </c>
      <c r="I130" s="266" t="s">
        <v>574</v>
      </c>
      <c r="J130" s="266">
        <v>15</v>
      </c>
      <c r="K130" s="288"/>
    </row>
    <row r="131" s="1" customFormat="1" ht="15" customHeight="1">
      <c r="B131" s="285"/>
      <c r="C131" s="266" t="s">
        <v>587</v>
      </c>
      <c r="D131" s="266"/>
      <c r="E131" s="266"/>
      <c r="F131" s="267" t="s">
        <v>578</v>
      </c>
      <c r="G131" s="266"/>
      <c r="H131" s="266" t="s">
        <v>588</v>
      </c>
      <c r="I131" s="266" t="s">
        <v>574</v>
      </c>
      <c r="J131" s="266">
        <v>20</v>
      </c>
      <c r="K131" s="288"/>
    </row>
    <row r="132" s="1" customFormat="1" ht="15" customHeight="1">
      <c r="B132" s="285"/>
      <c r="C132" s="266" t="s">
        <v>589</v>
      </c>
      <c r="D132" s="266"/>
      <c r="E132" s="266"/>
      <c r="F132" s="267" t="s">
        <v>578</v>
      </c>
      <c r="G132" s="266"/>
      <c r="H132" s="266" t="s">
        <v>590</v>
      </c>
      <c r="I132" s="266" t="s">
        <v>574</v>
      </c>
      <c r="J132" s="266">
        <v>20</v>
      </c>
      <c r="K132" s="288"/>
    </row>
    <row r="133" s="1" customFormat="1" ht="15" customHeight="1">
      <c r="B133" s="285"/>
      <c r="C133" s="240" t="s">
        <v>577</v>
      </c>
      <c r="D133" s="240"/>
      <c r="E133" s="240"/>
      <c r="F133" s="263" t="s">
        <v>578</v>
      </c>
      <c r="G133" s="240"/>
      <c r="H133" s="240" t="s">
        <v>612</v>
      </c>
      <c r="I133" s="240" t="s">
        <v>574</v>
      </c>
      <c r="J133" s="240">
        <v>50</v>
      </c>
      <c r="K133" s="288"/>
    </row>
    <row r="134" s="1" customFormat="1" ht="15" customHeight="1">
      <c r="B134" s="285"/>
      <c r="C134" s="240" t="s">
        <v>591</v>
      </c>
      <c r="D134" s="240"/>
      <c r="E134" s="240"/>
      <c r="F134" s="263" t="s">
        <v>578</v>
      </c>
      <c r="G134" s="240"/>
      <c r="H134" s="240" t="s">
        <v>612</v>
      </c>
      <c r="I134" s="240" t="s">
        <v>574</v>
      </c>
      <c r="J134" s="240">
        <v>50</v>
      </c>
      <c r="K134" s="288"/>
    </row>
    <row r="135" s="1" customFormat="1" ht="15" customHeight="1">
      <c r="B135" s="285"/>
      <c r="C135" s="240" t="s">
        <v>597</v>
      </c>
      <c r="D135" s="240"/>
      <c r="E135" s="240"/>
      <c r="F135" s="263" t="s">
        <v>578</v>
      </c>
      <c r="G135" s="240"/>
      <c r="H135" s="240" t="s">
        <v>612</v>
      </c>
      <c r="I135" s="240" t="s">
        <v>574</v>
      </c>
      <c r="J135" s="240">
        <v>50</v>
      </c>
      <c r="K135" s="288"/>
    </row>
    <row r="136" s="1" customFormat="1" ht="15" customHeight="1">
      <c r="B136" s="285"/>
      <c r="C136" s="240" t="s">
        <v>599</v>
      </c>
      <c r="D136" s="240"/>
      <c r="E136" s="240"/>
      <c r="F136" s="263" t="s">
        <v>578</v>
      </c>
      <c r="G136" s="240"/>
      <c r="H136" s="240" t="s">
        <v>612</v>
      </c>
      <c r="I136" s="240" t="s">
        <v>574</v>
      </c>
      <c r="J136" s="240">
        <v>50</v>
      </c>
      <c r="K136" s="288"/>
    </row>
    <row r="137" s="1" customFormat="1" ht="15" customHeight="1">
      <c r="B137" s="285"/>
      <c r="C137" s="240" t="s">
        <v>600</v>
      </c>
      <c r="D137" s="240"/>
      <c r="E137" s="240"/>
      <c r="F137" s="263" t="s">
        <v>578</v>
      </c>
      <c r="G137" s="240"/>
      <c r="H137" s="240" t="s">
        <v>625</v>
      </c>
      <c r="I137" s="240" t="s">
        <v>574</v>
      </c>
      <c r="J137" s="240">
        <v>255</v>
      </c>
      <c r="K137" s="288"/>
    </row>
    <row r="138" s="1" customFormat="1" ht="15" customHeight="1">
      <c r="B138" s="285"/>
      <c r="C138" s="240" t="s">
        <v>602</v>
      </c>
      <c r="D138" s="240"/>
      <c r="E138" s="240"/>
      <c r="F138" s="263" t="s">
        <v>115</v>
      </c>
      <c r="G138" s="240"/>
      <c r="H138" s="240" t="s">
        <v>626</v>
      </c>
      <c r="I138" s="240" t="s">
        <v>604</v>
      </c>
      <c r="J138" s="240"/>
      <c r="K138" s="288"/>
    </row>
    <row r="139" s="1" customFormat="1" ht="15" customHeight="1">
      <c r="B139" s="285"/>
      <c r="C139" s="240" t="s">
        <v>605</v>
      </c>
      <c r="D139" s="240"/>
      <c r="E139" s="240"/>
      <c r="F139" s="263" t="s">
        <v>115</v>
      </c>
      <c r="G139" s="240"/>
      <c r="H139" s="240" t="s">
        <v>627</v>
      </c>
      <c r="I139" s="240" t="s">
        <v>607</v>
      </c>
      <c r="J139" s="240"/>
      <c r="K139" s="288"/>
    </row>
    <row r="140" s="1" customFormat="1" ht="15" customHeight="1">
      <c r="B140" s="285"/>
      <c r="C140" s="240" t="s">
        <v>608</v>
      </c>
      <c r="D140" s="240"/>
      <c r="E140" s="240"/>
      <c r="F140" s="263" t="s">
        <v>115</v>
      </c>
      <c r="G140" s="240"/>
      <c r="H140" s="240" t="s">
        <v>608</v>
      </c>
      <c r="I140" s="240" t="s">
        <v>607</v>
      </c>
      <c r="J140" s="240"/>
      <c r="K140" s="288"/>
    </row>
    <row r="141" s="1" customFormat="1" ht="15" customHeight="1">
      <c r="B141" s="285"/>
      <c r="C141" s="240" t="s">
        <v>37</v>
      </c>
      <c r="D141" s="240"/>
      <c r="E141" s="240"/>
      <c r="F141" s="263" t="s">
        <v>115</v>
      </c>
      <c r="G141" s="240"/>
      <c r="H141" s="240" t="s">
        <v>628</v>
      </c>
      <c r="I141" s="240" t="s">
        <v>607</v>
      </c>
      <c r="J141" s="240"/>
      <c r="K141" s="288"/>
    </row>
    <row r="142" s="1" customFormat="1" ht="15" customHeight="1">
      <c r="B142" s="285"/>
      <c r="C142" s="240" t="s">
        <v>629</v>
      </c>
      <c r="D142" s="240"/>
      <c r="E142" s="240"/>
      <c r="F142" s="263" t="s">
        <v>115</v>
      </c>
      <c r="G142" s="240"/>
      <c r="H142" s="240" t="s">
        <v>630</v>
      </c>
      <c r="I142" s="240" t="s">
        <v>607</v>
      </c>
      <c r="J142" s="240"/>
      <c r="K142" s="288"/>
    </row>
    <row r="143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="1" customFormat="1" ht="45" customHeight="1">
      <c r="B147" s="252"/>
      <c r="C147" s="253" t="s">
        <v>631</v>
      </c>
      <c r="D147" s="253"/>
      <c r="E147" s="253"/>
      <c r="F147" s="253"/>
      <c r="G147" s="253"/>
      <c r="H147" s="253"/>
      <c r="I147" s="253"/>
      <c r="J147" s="253"/>
      <c r="K147" s="254"/>
    </row>
    <row r="148" s="1" customFormat="1" ht="17.25" customHeight="1">
      <c r="B148" s="252"/>
      <c r="C148" s="255" t="s">
        <v>567</v>
      </c>
      <c r="D148" s="255"/>
      <c r="E148" s="255"/>
      <c r="F148" s="255" t="s">
        <v>568</v>
      </c>
      <c r="G148" s="256"/>
      <c r="H148" s="255" t="s">
        <v>53</v>
      </c>
      <c r="I148" s="255" t="s">
        <v>56</v>
      </c>
      <c r="J148" s="255" t="s">
        <v>569</v>
      </c>
      <c r="K148" s="254"/>
    </row>
    <row r="149" s="1" customFormat="1" ht="17.25" customHeight="1">
      <c r="B149" s="252"/>
      <c r="C149" s="257" t="s">
        <v>570</v>
      </c>
      <c r="D149" s="257"/>
      <c r="E149" s="257"/>
      <c r="F149" s="258" t="s">
        <v>571</v>
      </c>
      <c r="G149" s="259"/>
      <c r="H149" s="257"/>
      <c r="I149" s="257"/>
      <c r="J149" s="257" t="s">
        <v>572</v>
      </c>
      <c r="K149" s="254"/>
    </row>
    <row r="150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="1" customFormat="1" ht="15" customHeight="1">
      <c r="B151" s="265"/>
      <c r="C151" s="292" t="s">
        <v>575</v>
      </c>
      <c r="D151" s="240"/>
      <c r="E151" s="240"/>
      <c r="F151" s="293" t="s">
        <v>115</v>
      </c>
      <c r="G151" s="240"/>
      <c r="H151" s="292" t="s">
        <v>612</v>
      </c>
      <c r="I151" s="292" t="s">
        <v>574</v>
      </c>
      <c r="J151" s="292">
        <v>120</v>
      </c>
      <c r="K151" s="288"/>
    </row>
    <row r="152" s="1" customFormat="1" ht="15" customHeight="1">
      <c r="B152" s="265"/>
      <c r="C152" s="292" t="s">
        <v>621</v>
      </c>
      <c r="D152" s="240"/>
      <c r="E152" s="240"/>
      <c r="F152" s="293" t="s">
        <v>115</v>
      </c>
      <c r="G152" s="240"/>
      <c r="H152" s="292" t="s">
        <v>632</v>
      </c>
      <c r="I152" s="292" t="s">
        <v>574</v>
      </c>
      <c r="J152" s="292" t="s">
        <v>623</v>
      </c>
      <c r="K152" s="288"/>
    </row>
    <row r="153" s="1" customFormat="1" ht="15" customHeight="1">
      <c r="B153" s="265"/>
      <c r="C153" s="292" t="s">
        <v>521</v>
      </c>
      <c r="D153" s="240"/>
      <c r="E153" s="240"/>
      <c r="F153" s="293" t="s">
        <v>115</v>
      </c>
      <c r="G153" s="240"/>
      <c r="H153" s="292" t="s">
        <v>633</v>
      </c>
      <c r="I153" s="292" t="s">
        <v>574</v>
      </c>
      <c r="J153" s="292" t="s">
        <v>623</v>
      </c>
      <c r="K153" s="288"/>
    </row>
    <row r="154" s="1" customFormat="1" ht="15" customHeight="1">
      <c r="B154" s="265"/>
      <c r="C154" s="292" t="s">
        <v>577</v>
      </c>
      <c r="D154" s="240"/>
      <c r="E154" s="240"/>
      <c r="F154" s="293" t="s">
        <v>578</v>
      </c>
      <c r="G154" s="240"/>
      <c r="H154" s="292" t="s">
        <v>612</v>
      </c>
      <c r="I154" s="292" t="s">
        <v>574</v>
      </c>
      <c r="J154" s="292">
        <v>50</v>
      </c>
      <c r="K154" s="288"/>
    </row>
    <row r="155" s="1" customFormat="1" ht="15" customHeight="1">
      <c r="B155" s="265"/>
      <c r="C155" s="292" t="s">
        <v>580</v>
      </c>
      <c r="D155" s="240"/>
      <c r="E155" s="240"/>
      <c r="F155" s="293" t="s">
        <v>115</v>
      </c>
      <c r="G155" s="240"/>
      <c r="H155" s="292" t="s">
        <v>612</v>
      </c>
      <c r="I155" s="292" t="s">
        <v>582</v>
      </c>
      <c r="J155" s="292"/>
      <c r="K155" s="288"/>
    </row>
    <row r="156" s="1" customFormat="1" ht="15" customHeight="1">
      <c r="B156" s="265"/>
      <c r="C156" s="292" t="s">
        <v>591</v>
      </c>
      <c r="D156" s="240"/>
      <c r="E156" s="240"/>
      <c r="F156" s="293" t="s">
        <v>578</v>
      </c>
      <c r="G156" s="240"/>
      <c r="H156" s="292" t="s">
        <v>612</v>
      </c>
      <c r="I156" s="292" t="s">
        <v>574</v>
      </c>
      <c r="J156" s="292">
        <v>50</v>
      </c>
      <c r="K156" s="288"/>
    </row>
    <row r="157" s="1" customFormat="1" ht="15" customHeight="1">
      <c r="B157" s="265"/>
      <c r="C157" s="292" t="s">
        <v>599</v>
      </c>
      <c r="D157" s="240"/>
      <c r="E157" s="240"/>
      <c r="F157" s="293" t="s">
        <v>578</v>
      </c>
      <c r="G157" s="240"/>
      <c r="H157" s="292" t="s">
        <v>612</v>
      </c>
      <c r="I157" s="292" t="s">
        <v>574</v>
      </c>
      <c r="J157" s="292">
        <v>50</v>
      </c>
      <c r="K157" s="288"/>
    </row>
    <row r="158" s="1" customFormat="1" ht="15" customHeight="1">
      <c r="B158" s="265"/>
      <c r="C158" s="292" t="s">
        <v>597</v>
      </c>
      <c r="D158" s="240"/>
      <c r="E158" s="240"/>
      <c r="F158" s="293" t="s">
        <v>578</v>
      </c>
      <c r="G158" s="240"/>
      <c r="H158" s="292" t="s">
        <v>612</v>
      </c>
      <c r="I158" s="292" t="s">
        <v>574</v>
      </c>
      <c r="J158" s="292">
        <v>50</v>
      </c>
      <c r="K158" s="288"/>
    </row>
    <row r="159" s="1" customFormat="1" ht="15" customHeight="1">
      <c r="B159" s="265"/>
      <c r="C159" s="292" t="s">
        <v>91</v>
      </c>
      <c r="D159" s="240"/>
      <c r="E159" s="240"/>
      <c r="F159" s="293" t="s">
        <v>115</v>
      </c>
      <c r="G159" s="240"/>
      <c r="H159" s="292" t="s">
        <v>634</v>
      </c>
      <c r="I159" s="292" t="s">
        <v>574</v>
      </c>
      <c r="J159" s="292" t="s">
        <v>635</v>
      </c>
      <c r="K159" s="288"/>
    </row>
    <row r="160" s="1" customFormat="1" ht="15" customHeight="1">
      <c r="B160" s="265"/>
      <c r="C160" s="292" t="s">
        <v>636</v>
      </c>
      <c r="D160" s="240"/>
      <c r="E160" s="240"/>
      <c r="F160" s="293" t="s">
        <v>115</v>
      </c>
      <c r="G160" s="240"/>
      <c r="H160" s="292" t="s">
        <v>637</v>
      </c>
      <c r="I160" s="292" t="s">
        <v>607</v>
      </c>
      <c r="J160" s="292"/>
      <c r="K160" s="288"/>
    </row>
    <row r="16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="1" customFormat="1" ht="7.5" customHeight="1">
      <c r="B164" s="227"/>
      <c r="C164" s="228"/>
      <c r="D164" s="228"/>
      <c r="E164" s="228"/>
      <c r="F164" s="228"/>
      <c r="G164" s="228"/>
      <c r="H164" s="228"/>
      <c r="I164" s="228"/>
      <c r="J164" s="228"/>
      <c r="K164" s="229"/>
    </row>
    <row r="165" s="1" customFormat="1" ht="45" customHeight="1">
      <c r="B165" s="230"/>
      <c r="C165" s="231" t="s">
        <v>638</v>
      </c>
      <c r="D165" s="231"/>
      <c r="E165" s="231"/>
      <c r="F165" s="231"/>
      <c r="G165" s="231"/>
      <c r="H165" s="231"/>
      <c r="I165" s="231"/>
      <c r="J165" s="231"/>
      <c r="K165" s="232"/>
    </row>
    <row r="166" s="1" customFormat="1" ht="17.25" customHeight="1">
      <c r="B166" s="230"/>
      <c r="C166" s="255" t="s">
        <v>567</v>
      </c>
      <c r="D166" s="255"/>
      <c r="E166" s="255"/>
      <c r="F166" s="255" t="s">
        <v>568</v>
      </c>
      <c r="G166" s="297"/>
      <c r="H166" s="298" t="s">
        <v>53</v>
      </c>
      <c r="I166" s="298" t="s">
        <v>56</v>
      </c>
      <c r="J166" s="255" t="s">
        <v>569</v>
      </c>
      <c r="K166" s="232"/>
    </row>
    <row r="167" s="1" customFormat="1" ht="17.25" customHeight="1">
      <c r="B167" s="233"/>
      <c r="C167" s="257" t="s">
        <v>570</v>
      </c>
      <c r="D167" s="257"/>
      <c r="E167" s="257"/>
      <c r="F167" s="258" t="s">
        <v>571</v>
      </c>
      <c r="G167" s="299"/>
      <c r="H167" s="300"/>
      <c r="I167" s="300"/>
      <c r="J167" s="257" t="s">
        <v>572</v>
      </c>
      <c r="K167" s="235"/>
    </row>
    <row r="168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="1" customFormat="1" ht="15" customHeight="1">
      <c r="B169" s="265"/>
      <c r="C169" s="240" t="s">
        <v>575</v>
      </c>
      <c r="D169" s="240"/>
      <c r="E169" s="240"/>
      <c r="F169" s="263" t="s">
        <v>115</v>
      </c>
      <c r="G169" s="240"/>
      <c r="H169" s="240" t="s">
        <v>612</v>
      </c>
      <c r="I169" s="240" t="s">
        <v>574</v>
      </c>
      <c r="J169" s="240">
        <v>120</v>
      </c>
      <c r="K169" s="288"/>
    </row>
    <row r="170" s="1" customFormat="1" ht="15" customHeight="1">
      <c r="B170" s="265"/>
      <c r="C170" s="240" t="s">
        <v>621</v>
      </c>
      <c r="D170" s="240"/>
      <c r="E170" s="240"/>
      <c r="F170" s="263" t="s">
        <v>115</v>
      </c>
      <c r="G170" s="240"/>
      <c r="H170" s="240" t="s">
        <v>622</v>
      </c>
      <c r="I170" s="240" t="s">
        <v>574</v>
      </c>
      <c r="J170" s="240" t="s">
        <v>623</v>
      </c>
      <c r="K170" s="288"/>
    </row>
    <row r="171" s="1" customFormat="1" ht="15" customHeight="1">
      <c r="B171" s="265"/>
      <c r="C171" s="240" t="s">
        <v>521</v>
      </c>
      <c r="D171" s="240"/>
      <c r="E171" s="240"/>
      <c r="F171" s="263" t="s">
        <v>115</v>
      </c>
      <c r="G171" s="240"/>
      <c r="H171" s="240" t="s">
        <v>639</v>
      </c>
      <c r="I171" s="240" t="s">
        <v>574</v>
      </c>
      <c r="J171" s="240" t="s">
        <v>623</v>
      </c>
      <c r="K171" s="288"/>
    </row>
    <row r="172" s="1" customFormat="1" ht="15" customHeight="1">
      <c r="B172" s="265"/>
      <c r="C172" s="240" t="s">
        <v>577</v>
      </c>
      <c r="D172" s="240"/>
      <c r="E172" s="240"/>
      <c r="F172" s="263" t="s">
        <v>578</v>
      </c>
      <c r="G172" s="240"/>
      <c r="H172" s="240" t="s">
        <v>639</v>
      </c>
      <c r="I172" s="240" t="s">
        <v>574</v>
      </c>
      <c r="J172" s="240">
        <v>50</v>
      </c>
      <c r="K172" s="288"/>
    </row>
    <row r="173" s="1" customFormat="1" ht="15" customHeight="1">
      <c r="B173" s="265"/>
      <c r="C173" s="240" t="s">
        <v>580</v>
      </c>
      <c r="D173" s="240"/>
      <c r="E173" s="240"/>
      <c r="F173" s="263" t="s">
        <v>115</v>
      </c>
      <c r="G173" s="240"/>
      <c r="H173" s="240" t="s">
        <v>639</v>
      </c>
      <c r="I173" s="240" t="s">
        <v>582</v>
      </c>
      <c r="J173" s="240"/>
      <c r="K173" s="288"/>
    </row>
    <row r="174" s="1" customFormat="1" ht="15" customHeight="1">
      <c r="B174" s="265"/>
      <c r="C174" s="240" t="s">
        <v>591</v>
      </c>
      <c r="D174" s="240"/>
      <c r="E174" s="240"/>
      <c r="F174" s="263" t="s">
        <v>578</v>
      </c>
      <c r="G174" s="240"/>
      <c r="H174" s="240" t="s">
        <v>639</v>
      </c>
      <c r="I174" s="240" t="s">
        <v>574</v>
      </c>
      <c r="J174" s="240">
        <v>50</v>
      </c>
      <c r="K174" s="288"/>
    </row>
    <row r="175" s="1" customFormat="1" ht="15" customHeight="1">
      <c r="B175" s="265"/>
      <c r="C175" s="240" t="s">
        <v>599</v>
      </c>
      <c r="D175" s="240"/>
      <c r="E175" s="240"/>
      <c r="F175" s="263" t="s">
        <v>578</v>
      </c>
      <c r="G175" s="240"/>
      <c r="H175" s="240" t="s">
        <v>639</v>
      </c>
      <c r="I175" s="240" t="s">
        <v>574</v>
      </c>
      <c r="J175" s="240">
        <v>50</v>
      </c>
      <c r="K175" s="288"/>
    </row>
    <row r="176" s="1" customFormat="1" ht="15" customHeight="1">
      <c r="B176" s="265"/>
      <c r="C176" s="240" t="s">
        <v>597</v>
      </c>
      <c r="D176" s="240"/>
      <c r="E176" s="240"/>
      <c r="F176" s="263" t="s">
        <v>578</v>
      </c>
      <c r="G176" s="240"/>
      <c r="H176" s="240" t="s">
        <v>639</v>
      </c>
      <c r="I176" s="240" t="s">
        <v>574</v>
      </c>
      <c r="J176" s="240">
        <v>50</v>
      </c>
      <c r="K176" s="288"/>
    </row>
    <row r="177" s="1" customFormat="1" ht="15" customHeight="1">
      <c r="B177" s="265"/>
      <c r="C177" s="240" t="s">
        <v>103</v>
      </c>
      <c r="D177" s="240"/>
      <c r="E177" s="240"/>
      <c r="F177" s="263" t="s">
        <v>115</v>
      </c>
      <c r="G177" s="240"/>
      <c r="H177" s="240" t="s">
        <v>640</v>
      </c>
      <c r="I177" s="240" t="s">
        <v>641</v>
      </c>
      <c r="J177" s="240"/>
      <c r="K177" s="288"/>
    </row>
    <row r="178" s="1" customFormat="1" ht="15" customHeight="1">
      <c r="B178" s="265"/>
      <c r="C178" s="240" t="s">
        <v>56</v>
      </c>
      <c r="D178" s="240"/>
      <c r="E178" s="240"/>
      <c r="F178" s="263" t="s">
        <v>115</v>
      </c>
      <c r="G178" s="240"/>
      <c r="H178" s="240" t="s">
        <v>642</v>
      </c>
      <c r="I178" s="240" t="s">
        <v>643</v>
      </c>
      <c r="J178" s="240">
        <v>1</v>
      </c>
      <c r="K178" s="288"/>
    </row>
    <row r="179" s="1" customFormat="1" ht="15" customHeight="1">
      <c r="B179" s="265"/>
      <c r="C179" s="240" t="s">
        <v>52</v>
      </c>
      <c r="D179" s="240"/>
      <c r="E179" s="240"/>
      <c r="F179" s="263" t="s">
        <v>115</v>
      </c>
      <c r="G179" s="240"/>
      <c r="H179" s="240" t="s">
        <v>644</v>
      </c>
      <c r="I179" s="240" t="s">
        <v>574</v>
      </c>
      <c r="J179" s="240">
        <v>20</v>
      </c>
      <c r="K179" s="288"/>
    </row>
    <row r="180" s="1" customFormat="1" ht="15" customHeight="1">
      <c r="B180" s="265"/>
      <c r="C180" s="240" t="s">
        <v>53</v>
      </c>
      <c r="D180" s="240"/>
      <c r="E180" s="240"/>
      <c r="F180" s="263" t="s">
        <v>115</v>
      </c>
      <c r="G180" s="240"/>
      <c r="H180" s="240" t="s">
        <v>645</v>
      </c>
      <c r="I180" s="240" t="s">
        <v>574</v>
      </c>
      <c r="J180" s="240">
        <v>255</v>
      </c>
      <c r="K180" s="288"/>
    </row>
    <row r="181" s="1" customFormat="1" ht="15" customHeight="1">
      <c r="B181" s="265"/>
      <c r="C181" s="240" t="s">
        <v>104</v>
      </c>
      <c r="D181" s="240"/>
      <c r="E181" s="240"/>
      <c r="F181" s="263" t="s">
        <v>115</v>
      </c>
      <c r="G181" s="240"/>
      <c r="H181" s="240" t="s">
        <v>537</v>
      </c>
      <c r="I181" s="240" t="s">
        <v>574</v>
      </c>
      <c r="J181" s="240">
        <v>10</v>
      </c>
      <c r="K181" s="288"/>
    </row>
    <row r="182" s="1" customFormat="1" ht="15" customHeight="1">
      <c r="B182" s="265"/>
      <c r="C182" s="240" t="s">
        <v>105</v>
      </c>
      <c r="D182" s="240"/>
      <c r="E182" s="240"/>
      <c r="F182" s="263" t="s">
        <v>115</v>
      </c>
      <c r="G182" s="240"/>
      <c r="H182" s="240" t="s">
        <v>646</v>
      </c>
      <c r="I182" s="240" t="s">
        <v>607</v>
      </c>
      <c r="J182" s="240"/>
      <c r="K182" s="288"/>
    </row>
    <row r="183" s="1" customFormat="1" ht="15" customHeight="1">
      <c r="B183" s="265"/>
      <c r="C183" s="240" t="s">
        <v>647</v>
      </c>
      <c r="D183" s="240"/>
      <c r="E183" s="240"/>
      <c r="F183" s="263" t="s">
        <v>115</v>
      </c>
      <c r="G183" s="240"/>
      <c r="H183" s="240" t="s">
        <v>648</v>
      </c>
      <c r="I183" s="240" t="s">
        <v>607</v>
      </c>
      <c r="J183" s="240"/>
      <c r="K183" s="288"/>
    </row>
    <row r="184" s="1" customFormat="1" ht="15" customHeight="1">
      <c r="B184" s="265"/>
      <c r="C184" s="240" t="s">
        <v>636</v>
      </c>
      <c r="D184" s="240"/>
      <c r="E184" s="240"/>
      <c r="F184" s="263" t="s">
        <v>115</v>
      </c>
      <c r="G184" s="240"/>
      <c r="H184" s="240" t="s">
        <v>649</v>
      </c>
      <c r="I184" s="240" t="s">
        <v>607</v>
      </c>
      <c r="J184" s="240"/>
      <c r="K184" s="288"/>
    </row>
    <row r="185" s="1" customFormat="1" ht="15" customHeight="1">
      <c r="B185" s="265"/>
      <c r="C185" s="240" t="s">
        <v>107</v>
      </c>
      <c r="D185" s="240"/>
      <c r="E185" s="240"/>
      <c r="F185" s="263" t="s">
        <v>578</v>
      </c>
      <c r="G185" s="240"/>
      <c r="H185" s="240" t="s">
        <v>650</v>
      </c>
      <c r="I185" s="240" t="s">
        <v>574</v>
      </c>
      <c r="J185" s="240">
        <v>50</v>
      </c>
      <c r="K185" s="288"/>
    </row>
    <row r="186" s="1" customFormat="1" ht="15" customHeight="1">
      <c r="B186" s="265"/>
      <c r="C186" s="240" t="s">
        <v>651</v>
      </c>
      <c r="D186" s="240"/>
      <c r="E186" s="240"/>
      <c r="F186" s="263" t="s">
        <v>578</v>
      </c>
      <c r="G186" s="240"/>
      <c r="H186" s="240" t="s">
        <v>652</v>
      </c>
      <c r="I186" s="240" t="s">
        <v>653</v>
      </c>
      <c r="J186" s="240"/>
      <c r="K186" s="288"/>
    </row>
    <row r="187" s="1" customFormat="1" ht="15" customHeight="1">
      <c r="B187" s="265"/>
      <c r="C187" s="240" t="s">
        <v>654</v>
      </c>
      <c r="D187" s="240"/>
      <c r="E187" s="240"/>
      <c r="F187" s="263" t="s">
        <v>578</v>
      </c>
      <c r="G187" s="240"/>
      <c r="H187" s="240" t="s">
        <v>655</v>
      </c>
      <c r="I187" s="240" t="s">
        <v>653</v>
      </c>
      <c r="J187" s="240"/>
      <c r="K187" s="288"/>
    </row>
    <row r="188" s="1" customFormat="1" ht="15" customHeight="1">
      <c r="B188" s="265"/>
      <c r="C188" s="240" t="s">
        <v>656</v>
      </c>
      <c r="D188" s="240"/>
      <c r="E188" s="240"/>
      <c r="F188" s="263" t="s">
        <v>578</v>
      </c>
      <c r="G188" s="240"/>
      <c r="H188" s="240" t="s">
        <v>657</v>
      </c>
      <c r="I188" s="240" t="s">
        <v>653</v>
      </c>
      <c r="J188" s="240"/>
      <c r="K188" s="288"/>
    </row>
    <row r="189" s="1" customFormat="1" ht="15" customHeight="1">
      <c r="B189" s="265"/>
      <c r="C189" s="301" t="s">
        <v>658</v>
      </c>
      <c r="D189" s="240"/>
      <c r="E189" s="240"/>
      <c r="F189" s="263" t="s">
        <v>578</v>
      </c>
      <c r="G189" s="240"/>
      <c r="H189" s="240" t="s">
        <v>659</v>
      </c>
      <c r="I189" s="240" t="s">
        <v>660</v>
      </c>
      <c r="J189" s="302" t="s">
        <v>661</v>
      </c>
      <c r="K189" s="288"/>
    </row>
    <row r="190" s="13" customFormat="1" ht="15" customHeight="1">
      <c r="B190" s="303"/>
      <c r="C190" s="304" t="s">
        <v>662</v>
      </c>
      <c r="D190" s="305"/>
      <c r="E190" s="305"/>
      <c r="F190" s="306" t="s">
        <v>578</v>
      </c>
      <c r="G190" s="305"/>
      <c r="H190" s="305" t="s">
        <v>663</v>
      </c>
      <c r="I190" s="305" t="s">
        <v>660</v>
      </c>
      <c r="J190" s="307" t="s">
        <v>661</v>
      </c>
      <c r="K190" s="308"/>
    </row>
    <row r="191" s="1" customFormat="1" ht="15" customHeight="1">
      <c r="B191" s="265"/>
      <c r="C191" s="301" t="s">
        <v>41</v>
      </c>
      <c r="D191" s="240"/>
      <c r="E191" s="240"/>
      <c r="F191" s="263" t="s">
        <v>115</v>
      </c>
      <c r="G191" s="240"/>
      <c r="H191" s="237" t="s">
        <v>664</v>
      </c>
      <c r="I191" s="240" t="s">
        <v>665</v>
      </c>
      <c r="J191" s="240"/>
      <c r="K191" s="288"/>
    </row>
    <row r="192" s="1" customFormat="1" ht="15" customHeight="1">
      <c r="B192" s="265"/>
      <c r="C192" s="301" t="s">
        <v>666</v>
      </c>
      <c r="D192" s="240"/>
      <c r="E192" s="240"/>
      <c r="F192" s="263" t="s">
        <v>115</v>
      </c>
      <c r="G192" s="240"/>
      <c r="H192" s="240" t="s">
        <v>667</v>
      </c>
      <c r="I192" s="240" t="s">
        <v>607</v>
      </c>
      <c r="J192" s="240"/>
      <c r="K192" s="288"/>
    </row>
    <row r="193" s="1" customFormat="1" ht="15" customHeight="1">
      <c r="B193" s="265"/>
      <c r="C193" s="301" t="s">
        <v>668</v>
      </c>
      <c r="D193" s="240"/>
      <c r="E193" s="240"/>
      <c r="F193" s="263" t="s">
        <v>115</v>
      </c>
      <c r="G193" s="240"/>
      <c r="H193" s="240" t="s">
        <v>669</v>
      </c>
      <c r="I193" s="240" t="s">
        <v>607</v>
      </c>
      <c r="J193" s="240"/>
      <c r="K193" s="288"/>
    </row>
    <row r="194" s="1" customFormat="1" ht="15" customHeight="1">
      <c r="B194" s="265"/>
      <c r="C194" s="301" t="s">
        <v>670</v>
      </c>
      <c r="D194" s="240"/>
      <c r="E194" s="240"/>
      <c r="F194" s="263" t="s">
        <v>578</v>
      </c>
      <c r="G194" s="240"/>
      <c r="H194" s="240" t="s">
        <v>671</v>
      </c>
      <c r="I194" s="240" t="s">
        <v>607</v>
      </c>
      <c r="J194" s="240"/>
      <c r="K194" s="288"/>
    </row>
    <row r="195" s="1" customFormat="1" ht="15" customHeight="1">
      <c r="B195" s="294"/>
      <c r="C195" s="309"/>
      <c r="D195" s="274"/>
      <c r="E195" s="274"/>
      <c r="F195" s="274"/>
      <c r="G195" s="274"/>
      <c r="H195" s="274"/>
      <c r="I195" s="274"/>
      <c r="J195" s="274"/>
      <c r="K195" s="295"/>
    </row>
    <row r="196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="1" customFormat="1" ht="18.75" customHeight="1">
      <c r="B197" s="276"/>
      <c r="C197" s="286"/>
      <c r="D197" s="286"/>
      <c r="E197" s="286"/>
      <c r="F197" s="296"/>
      <c r="G197" s="286"/>
      <c r="H197" s="286"/>
      <c r="I197" s="286"/>
      <c r="J197" s="286"/>
      <c r="K197" s="276"/>
    </row>
    <row r="198" s="1" customFormat="1" ht="18.75" customHeight="1">
      <c r="B198" s="248"/>
      <c r="C198" s="248"/>
      <c r="D198" s="248"/>
      <c r="E198" s="248"/>
      <c r="F198" s="248"/>
      <c r="G198" s="248"/>
      <c r="H198" s="248"/>
      <c r="I198" s="248"/>
      <c r="J198" s="248"/>
      <c r="K198" s="248"/>
    </row>
    <row r="199" s="1" customFormat="1" ht="13.5">
      <c r="B199" s="227"/>
      <c r="C199" s="228"/>
      <c r="D199" s="228"/>
      <c r="E199" s="228"/>
      <c r="F199" s="228"/>
      <c r="G199" s="228"/>
      <c r="H199" s="228"/>
      <c r="I199" s="228"/>
      <c r="J199" s="228"/>
      <c r="K199" s="229"/>
    </row>
    <row r="200" s="1" customFormat="1" ht="21">
      <c r="B200" s="230"/>
      <c r="C200" s="231" t="s">
        <v>672</v>
      </c>
      <c r="D200" s="231"/>
      <c r="E200" s="231"/>
      <c r="F200" s="231"/>
      <c r="G200" s="231"/>
      <c r="H200" s="231"/>
      <c r="I200" s="231"/>
      <c r="J200" s="231"/>
      <c r="K200" s="232"/>
    </row>
    <row r="201" s="1" customFormat="1" ht="25.5" customHeight="1">
      <c r="B201" s="230"/>
      <c r="C201" s="310" t="s">
        <v>673</v>
      </c>
      <c r="D201" s="310"/>
      <c r="E201" s="310"/>
      <c r="F201" s="310" t="s">
        <v>674</v>
      </c>
      <c r="G201" s="311"/>
      <c r="H201" s="310" t="s">
        <v>675</v>
      </c>
      <c r="I201" s="310"/>
      <c r="J201" s="310"/>
      <c r="K201" s="232"/>
    </row>
    <row r="202" s="1" customFormat="1" ht="5.25" customHeight="1">
      <c r="B202" s="265"/>
      <c r="C202" s="260"/>
      <c r="D202" s="260"/>
      <c r="E202" s="260"/>
      <c r="F202" s="260"/>
      <c r="G202" s="286"/>
      <c r="H202" s="260"/>
      <c r="I202" s="260"/>
      <c r="J202" s="260"/>
      <c r="K202" s="288"/>
    </row>
    <row r="203" s="1" customFormat="1" ht="15" customHeight="1">
      <c r="B203" s="265"/>
      <c r="C203" s="240" t="s">
        <v>665</v>
      </c>
      <c r="D203" s="240"/>
      <c r="E203" s="240"/>
      <c r="F203" s="263" t="s">
        <v>42</v>
      </c>
      <c r="G203" s="240"/>
      <c r="H203" s="240" t="s">
        <v>676</v>
      </c>
      <c r="I203" s="240"/>
      <c r="J203" s="240"/>
      <c r="K203" s="288"/>
    </row>
    <row r="204" s="1" customFormat="1" ht="15" customHeight="1">
      <c r="B204" s="265"/>
      <c r="C204" s="240"/>
      <c r="D204" s="240"/>
      <c r="E204" s="240"/>
      <c r="F204" s="263" t="s">
        <v>43</v>
      </c>
      <c r="G204" s="240"/>
      <c r="H204" s="240" t="s">
        <v>677</v>
      </c>
      <c r="I204" s="240"/>
      <c r="J204" s="240"/>
      <c r="K204" s="288"/>
    </row>
    <row r="205" s="1" customFormat="1" ht="15" customHeight="1">
      <c r="B205" s="265"/>
      <c r="C205" s="240"/>
      <c r="D205" s="240"/>
      <c r="E205" s="240"/>
      <c r="F205" s="263" t="s">
        <v>46</v>
      </c>
      <c r="G205" s="240"/>
      <c r="H205" s="240" t="s">
        <v>678</v>
      </c>
      <c r="I205" s="240"/>
      <c r="J205" s="240"/>
      <c r="K205" s="288"/>
    </row>
    <row r="206" s="1" customFormat="1" ht="15" customHeight="1">
      <c r="B206" s="265"/>
      <c r="C206" s="240"/>
      <c r="D206" s="240"/>
      <c r="E206" s="240"/>
      <c r="F206" s="263" t="s">
        <v>44</v>
      </c>
      <c r="G206" s="240"/>
      <c r="H206" s="240" t="s">
        <v>679</v>
      </c>
      <c r="I206" s="240"/>
      <c r="J206" s="240"/>
      <c r="K206" s="288"/>
    </row>
    <row r="207" s="1" customFormat="1" ht="15" customHeight="1">
      <c r="B207" s="265"/>
      <c r="C207" s="240"/>
      <c r="D207" s="240"/>
      <c r="E207" s="240"/>
      <c r="F207" s="263" t="s">
        <v>45</v>
      </c>
      <c r="G207" s="240"/>
      <c r="H207" s="240" t="s">
        <v>680</v>
      </c>
      <c r="I207" s="240"/>
      <c r="J207" s="240"/>
      <c r="K207" s="288"/>
    </row>
    <row r="208" s="1" customFormat="1" ht="15" customHeight="1">
      <c r="B208" s="265"/>
      <c r="C208" s="240"/>
      <c r="D208" s="240"/>
      <c r="E208" s="240"/>
      <c r="F208" s="263"/>
      <c r="G208" s="240"/>
      <c r="H208" s="240"/>
      <c r="I208" s="240"/>
      <c r="J208" s="240"/>
      <c r="K208" s="288"/>
    </row>
    <row r="209" s="1" customFormat="1" ht="15" customHeight="1">
      <c r="B209" s="265"/>
      <c r="C209" s="240" t="s">
        <v>619</v>
      </c>
      <c r="D209" s="240"/>
      <c r="E209" s="240"/>
      <c r="F209" s="263" t="s">
        <v>78</v>
      </c>
      <c r="G209" s="240"/>
      <c r="H209" s="240" t="s">
        <v>681</v>
      </c>
      <c r="I209" s="240"/>
      <c r="J209" s="240"/>
      <c r="K209" s="288"/>
    </row>
    <row r="210" s="1" customFormat="1" ht="15" customHeight="1">
      <c r="B210" s="265"/>
      <c r="C210" s="240"/>
      <c r="D210" s="240"/>
      <c r="E210" s="240"/>
      <c r="F210" s="263" t="s">
        <v>515</v>
      </c>
      <c r="G210" s="240"/>
      <c r="H210" s="240" t="s">
        <v>516</v>
      </c>
      <c r="I210" s="240"/>
      <c r="J210" s="240"/>
      <c r="K210" s="288"/>
    </row>
    <row r="211" s="1" customFormat="1" ht="15" customHeight="1">
      <c r="B211" s="265"/>
      <c r="C211" s="240"/>
      <c r="D211" s="240"/>
      <c r="E211" s="240"/>
      <c r="F211" s="263" t="s">
        <v>513</v>
      </c>
      <c r="G211" s="240"/>
      <c r="H211" s="240" t="s">
        <v>682</v>
      </c>
      <c r="I211" s="240"/>
      <c r="J211" s="240"/>
      <c r="K211" s="288"/>
    </row>
    <row r="212" s="1" customFormat="1" ht="15" customHeight="1">
      <c r="B212" s="312"/>
      <c r="C212" s="240"/>
      <c r="D212" s="240"/>
      <c r="E212" s="240"/>
      <c r="F212" s="263" t="s">
        <v>517</v>
      </c>
      <c r="G212" s="301"/>
      <c r="H212" s="292" t="s">
        <v>518</v>
      </c>
      <c r="I212" s="292"/>
      <c r="J212" s="292"/>
      <c r="K212" s="313"/>
    </row>
    <row r="213" s="1" customFormat="1" ht="15" customHeight="1">
      <c r="B213" s="312"/>
      <c r="C213" s="240"/>
      <c r="D213" s="240"/>
      <c r="E213" s="240"/>
      <c r="F213" s="263" t="s">
        <v>519</v>
      </c>
      <c r="G213" s="301"/>
      <c r="H213" s="292" t="s">
        <v>683</v>
      </c>
      <c r="I213" s="292"/>
      <c r="J213" s="292"/>
      <c r="K213" s="313"/>
    </row>
    <row r="214" s="1" customFormat="1" ht="15" customHeight="1">
      <c r="B214" s="312"/>
      <c r="C214" s="240"/>
      <c r="D214" s="240"/>
      <c r="E214" s="240"/>
      <c r="F214" s="263"/>
      <c r="G214" s="301"/>
      <c r="H214" s="292"/>
      <c r="I214" s="292"/>
      <c r="J214" s="292"/>
      <c r="K214" s="313"/>
    </row>
    <row r="215" s="1" customFormat="1" ht="15" customHeight="1">
      <c r="B215" s="312"/>
      <c r="C215" s="240" t="s">
        <v>643</v>
      </c>
      <c r="D215" s="240"/>
      <c r="E215" s="240"/>
      <c r="F215" s="263">
        <v>1</v>
      </c>
      <c r="G215" s="301"/>
      <c r="H215" s="292" t="s">
        <v>684</v>
      </c>
      <c r="I215" s="292"/>
      <c r="J215" s="292"/>
      <c r="K215" s="313"/>
    </row>
    <row r="216" s="1" customFormat="1" ht="15" customHeight="1">
      <c r="B216" s="312"/>
      <c r="C216" s="240"/>
      <c r="D216" s="240"/>
      <c r="E216" s="240"/>
      <c r="F216" s="263">
        <v>2</v>
      </c>
      <c r="G216" s="301"/>
      <c r="H216" s="292" t="s">
        <v>685</v>
      </c>
      <c r="I216" s="292"/>
      <c r="J216" s="292"/>
      <c r="K216" s="313"/>
    </row>
    <row r="217" s="1" customFormat="1" ht="15" customHeight="1">
      <c r="B217" s="312"/>
      <c r="C217" s="240"/>
      <c r="D217" s="240"/>
      <c r="E217" s="240"/>
      <c r="F217" s="263">
        <v>3</v>
      </c>
      <c r="G217" s="301"/>
      <c r="H217" s="292" t="s">
        <v>686</v>
      </c>
      <c r="I217" s="292"/>
      <c r="J217" s="292"/>
      <c r="K217" s="313"/>
    </row>
    <row r="218" s="1" customFormat="1" ht="15" customHeight="1">
      <c r="B218" s="312"/>
      <c r="C218" s="240"/>
      <c r="D218" s="240"/>
      <c r="E218" s="240"/>
      <c r="F218" s="263">
        <v>4</v>
      </c>
      <c r="G218" s="301"/>
      <c r="H218" s="292" t="s">
        <v>687</v>
      </c>
      <c r="I218" s="292"/>
      <c r="J218" s="292"/>
      <c r="K218" s="313"/>
    </row>
    <row r="219" s="1" customFormat="1" ht="12.75" customHeight="1">
      <c r="B219" s="314"/>
      <c r="C219" s="315"/>
      <c r="D219" s="315"/>
      <c r="E219" s="315"/>
      <c r="F219" s="315"/>
      <c r="G219" s="315"/>
      <c r="H219" s="315"/>
      <c r="I219" s="315"/>
      <c r="J219" s="315"/>
      <c r="K219" s="31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2025-09-03T09:50:24Z</dcterms:created>
  <dcterms:modified xsi:type="dcterms:W3CDTF">2025-09-03T09:50:30Z</dcterms:modified>
</cp:coreProperties>
</file>